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10" activeTab="1"/>
  </bookViews>
  <sheets>
    <sheet name="素材原紙" sheetId="10" r:id="rId1"/>
    <sheet name="F G原紙" sheetId="12" r:id="rId2"/>
    <sheet name="C取図" sheetId="8" r:id="rId3"/>
    <sheet name="素材記入例" sheetId="9" r:id="rId4"/>
    <sheet name="記入例" sheetId="4" r:id="rId5"/>
    <sheet name="C取図 記入例" sheetId="7" r:id="rId6"/>
  </sheets>
  <definedNames>
    <definedName name="_xlnm.Print_Area" localSheetId="2">C取図!$A$1:$V$25</definedName>
    <definedName name="_xlnm.Print_Area" localSheetId="5">'C取図 記入例'!$A$1:$V$25</definedName>
    <definedName name="_xlnm.Print_Area" localSheetId="1">'F G原紙'!$A$1:$K$17</definedName>
    <definedName name="_xlnm.Print_Area" localSheetId="4">記入例!$A$1:$K$17</definedName>
    <definedName name="_xlnm.Print_Area" localSheetId="3">素材記入例!$A$1:$L$31</definedName>
    <definedName name="_xlnm.Print_Area" localSheetId="0">素材原紙!$A$1:$L$31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8" l="1"/>
  <c r="S32" i="8"/>
  <c r="T31" i="8"/>
  <c r="S31" i="8"/>
  <c r="R31" i="8"/>
  <c r="O31" i="8"/>
  <c r="P31" i="8"/>
  <c r="N31" i="8"/>
  <c r="M31" i="8"/>
  <c r="L31" i="8"/>
  <c r="K31" i="8"/>
  <c r="T30" i="8"/>
  <c r="S30" i="8"/>
  <c r="R30" i="8"/>
  <c r="O30" i="8"/>
  <c r="Q30" i="8"/>
  <c r="N30" i="8"/>
  <c r="M30" i="8"/>
  <c r="L30" i="8"/>
  <c r="K30" i="8"/>
  <c r="T29" i="8"/>
  <c r="S29" i="8"/>
  <c r="R29" i="8"/>
  <c r="O29" i="8"/>
  <c r="Q29" i="8"/>
  <c r="N29" i="8"/>
  <c r="M29" i="8"/>
  <c r="L29" i="8"/>
  <c r="K29" i="8"/>
  <c r="T28" i="8"/>
  <c r="S28" i="8"/>
  <c r="R28" i="8"/>
  <c r="O28" i="8"/>
  <c r="P28" i="8"/>
  <c r="N28" i="8"/>
  <c r="M28" i="8"/>
  <c r="L28" i="8"/>
  <c r="L32" i="8"/>
  <c r="K28" i="8"/>
  <c r="K32" i="8"/>
  <c r="U28" i="8"/>
  <c r="Q27" i="8"/>
  <c r="D20" i="8"/>
  <c r="B17" i="8"/>
  <c r="Q16" i="8"/>
  <c r="T15" i="8"/>
  <c r="P14" i="8"/>
  <c r="M8" i="8"/>
  <c r="B8" i="8"/>
  <c r="K7" i="8"/>
  <c r="D7" i="8"/>
  <c r="L34" i="7"/>
  <c r="S32" i="7"/>
  <c r="T31" i="7"/>
  <c r="S31" i="7"/>
  <c r="R31" i="7"/>
  <c r="O31" i="7"/>
  <c r="P31" i="7"/>
  <c r="N31" i="7"/>
  <c r="M31" i="7"/>
  <c r="L31" i="7"/>
  <c r="K31" i="7"/>
  <c r="T30" i="7"/>
  <c r="S30" i="7"/>
  <c r="R30" i="7"/>
  <c r="O30" i="7"/>
  <c r="N30" i="7"/>
  <c r="M30" i="7"/>
  <c r="L30" i="7"/>
  <c r="K30" i="7"/>
  <c r="T29" i="7"/>
  <c r="S29" i="7"/>
  <c r="R29" i="7"/>
  <c r="O29" i="7"/>
  <c r="Q29" i="7"/>
  <c r="N29" i="7"/>
  <c r="M29" i="7"/>
  <c r="L29" i="7"/>
  <c r="K29" i="7"/>
  <c r="T28" i="7"/>
  <c r="S28" i="7"/>
  <c r="R28" i="7"/>
  <c r="O28" i="7"/>
  <c r="Q28" i="7"/>
  <c r="N28" i="7"/>
  <c r="M28" i="7"/>
  <c r="L28" i="7"/>
  <c r="K28" i="7"/>
  <c r="K32" i="7"/>
  <c r="U28" i="7"/>
  <c r="Q27" i="7"/>
  <c r="D20" i="7"/>
  <c r="B17" i="7"/>
  <c r="Q16" i="7"/>
  <c r="T15" i="7"/>
  <c r="P14" i="7"/>
  <c r="M8" i="7"/>
  <c r="B8" i="7"/>
  <c r="K7" i="7"/>
  <c r="D7" i="7"/>
  <c r="R32" i="8"/>
  <c r="Q28" i="8"/>
  <c r="R27" i="8"/>
  <c r="U30" i="8"/>
  <c r="O32" i="8"/>
  <c r="E8" i="8"/>
  <c r="P30" i="8"/>
  <c r="Q31" i="8"/>
  <c r="Q32" i="8"/>
  <c r="U31" i="8"/>
  <c r="D11" i="8"/>
  <c r="P29" i="8"/>
  <c r="P32" i="8"/>
  <c r="U29" i="8"/>
  <c r="P28" i="7"/>
  <c r="Q30" i="7"/>
  <c r="P29" i="7"/>
  <c r="P30" i="7"/>
  <c r="R32" i="7"/>
  <c r="Q31" i="7"/>
  <c r="U31" i="7"/>
  <c r="U30" i="7"/>
  <c r="R27" i="7"/>
  <c r="Q32" i="7"/>
  <c r="L32" i="7"/>
  <c r="O32" i="7"/>
  <c r="E8" i="7"/>
  <c r="U29" i="7"/>
  <c r="U32" i="8"/>
  <c r="L33" i="8"/>
  <c r="E9" i="8"/>
  <c r="P32" i="7"/>
  <c r="U32" i="7"/>
  <c r="D11" i="7"/>
  <c r="L33" i="7"/>
  <c r="E9" i="7"/>
</calcChain>
</file>

<file path=xl/sharedStrings.xml><?xml version="1.0" encoding="utf-8"?>
<sst xmlns="http://schemas.openxmlformats.org/spreadsheetml/2006/main" count="220" uniqueCount="86">
  <si>
    <t>発注日</t>
    <rPh sb="0" eb="2">
      <t>ハッチュウ</t>
    </rPh>
    <rPh sb="2" eb="3">
      <t>ビ</t>
    </rPh>
    <phoneticPr fontId="1"/>
  </si>
  <si>
    <t>注文番号</t>
    <rPh sb="0" eb="2">
      <t>チュウモン</t>
    </rPh>
    <rPh sb="2" eb="4">
      <t>バンゴウ</t>
    </rPh>
    <phoneticPr fontId="1"/>
  </si>
  <si>
    <t>5-6</t>
    <phoneticPr fontId="1"/>
  </si>
  <si>
    <t>発注会社名</t>
    <rPh sb="0" eb="2">
      <t>ハッチュウ</t>
    </rPh>
    <rPh sb="2" eb="5">
      <t>カイシャメイ</t>
    </rPh>
    <phoneticPr fontId="1"/>
  </si>
  <si>
    <t>届先名</t>
    <rPh sb="0" eb="1">
      <t>トドケ</t>
    </rPh>
    <rPh sb="1" eb="2">
      <t>サキ</t>
    </rPh>
    <rPh sb="2" eb="3">
      <t>メイ</t>
    </rPh>
    <phoneticPr fontId="1"/>
  </si>
  <si>
    <t>発注担当者名</t>
    <rPh sb="0" eb="2">
      <t>ハッチュウ</t>
    </rPh>
    <rPh sb="2" eb="5">
      <t>タントウシャ</t>
    </rPh>
    <rPh sb="5" eb="6">
      <t>メイ</t>
    </rPh>
    <phoneticPr fontId="1"/>
  </si>
  <si>
    <t>到着指定日</t>
    <rPh sb="0" eb="2">
      <t>トウチャク</t>
    </rPh>
    <rPh sb="2" eb="5">
      <t>シテイビ</t>
    </rPh>
    <phoneticPr fontId="1"/>
  </si>
  <si>
    <t>備考</t>
    <rPh sb="0" eb="2">
      <t>ビコウ</t>
    </rPh>
    <phoneticPr fontId="1"/>
  </si>
  <si>
    <t>材質</t>
    <rPh sb="0" eb="1">
      <t>ザイ</t>
    </rPh>
    <rPh sb="1" eb="2">
      <t>シツ</t>
    </rPh>
    <phoneticPr fontId="1"/>
  </si>
  <si>
    <t>サイズ</t>
    <phoneticPr fontId="1"/>
  </si>
  <si>
    <t>数量</t>
    <rPh sb="0" eb="2">
      <t>スウリョウ</t>
    </rPh>
    <phoneticPr fontId="1"/>
  </si>
  <si>
    <t>加工F</t>
    <rPh sb="0" eb="2">
      <t>カコウ</t>
    </rPh>
    <phoneticPr fontId="1"/>
  </si>
  <si>
    <t>研削G</t>
    <rPh sb="0" eb="2">
      <t>ケンサク</t>
    </rPh>
    <phoneticPr fontId="1"/>
  </si>
  <si>
    <t>面取り指示</t>
    <rPh sb="0" eb="2">
      <t>メント</t>
    </rPh>
    <rPh sb="3" eb="5">
      <t>シジ</t>
    </rPh>
    <phoneticPr fontId="1"/>
  </si>
  <si>
    <t>TEL 0184-38-3811(代)</t>
    <rPh sb="17" eb="18">
      <t>ダイ</t>
    </rPh>
    <phoneticPr fontId="1"/>
  </si>
  <si>
    <t>NO</t>
    <phoneticPr fontId="1"/>
  </si>
  <si>
    <t>部    番</t>
    <rPh sb="0" eb="1">
      <t>ブ</t>
    </rPh>
    <rPh sb="5" eb="6">
      <t>バン</t>
    </rPh>
    <phoneticPr fontId="1"/>
  </si>
  <si>
    <t>三和精鋼株式会社　宛</t>
    <rPh sb="0" eb="2">
      <t>サンワ</t>
    </rPh>
    <rPh sb="2" eb="4">
      <t>セイコウ</t>
    </rPh>
    <rPh sb="4" eb="6">
      <t>カブシキ</t>
    </rPh>
    <rPh sb="6" eb="8">
      <t>カイシャ</t>
    </rPh>
    <rPh sb="9" eb="10">
      <t>アテ</t>
    </rPh>
    <phoneticPr fontId="1"/>
  </si>
  <si>
    <t>見積依頼</t>
    <rPh sb="0" eb="2">
      <t>ミツモリ</t>
    </rPh>
    <rPh sb="2" eb="4">
      <t>イライ</t>
    </rPh>
    <phoneticPr fontId="1"/>
  </si>
  <si>
    <t>注　文</t>
    <rPh sb="0" eb="1">
      <t>チュウ</t>
    </rPh>
    <rPh sb="2" eb="3">
      <t>ブン</t>
    </rPh>
    <phoneticPr fontId="1"/>
  </si>
  <si>
    <t>-Ｃ</t>
  </si>
  <si>
    <t>金浦金属共同組合</t>
    <rPh sb="0" eb="2">
      <t>コノウラ</t>
    </rPh>
    <rPh sb="2" eb="4">
      <t>キンゾク</t>
    </rPh>
    <rPh sb="4" eb="6">
      <t>キョウドウ</t>
    </rPh>
    <rPh sb="6" eb="8">
      <t>クミアイ</t>
    </rPh>
    <phoneticPr fontId="1"/>
  </si>
  <si>
    <t>同左</t>
    <rPh sb="0" eb="2">
      <t>ドウサ</t>
    </rPh>
    <phoneticPr fontId="1"/>
  </si>
  <si>
    <t>佐藤</t>
    <rPh sb="0" eb="2">
      <t>サトウ</t>
    </rPh>
    <phoneticPr fontId="1"/>
  </si>
  <si>
    <t>4-Ｃ2</t>
    <phoneticPr fontId="1"/>
  </si>
  <si>
    <t>↑</t>
    <phoneticPr fontId="3"/>
  </si>
  <si>
    <t>↓</t>
    <phoneticPr fontId="3"/>
  </si>
  <si>
    <t>A</t>
    <phoneticPr fontId="3"/>
  </si>
  <si>
    <t>B</t>
    <phoneticPr fontId="3"/>
  </si>
  <si>
    <t>C</t>
    <phoneticPr fontId="3"/>
  </si>
  <si>
    <t>4Ｆ</t>
    <phoneticPr fontId="1"/>
  </si>
  <si>
    <t>6Ｆ</t>
    <phoneticPr fontId="1"/>
  </si>
  <si>
    <t>2AG</t>
    <phoneticPr fontId="1"/>
  </si>
  <si>
    <t>SS400</t>
    <phoneticPr fontId="1"/>
  </si>
  <si>
    <t>A5052</t>
    <phoneticPr fontId="1"/>
  </si>
  <si>
    <t>SS400D</t>
    <phoneticPr fontId="1"/>
  </si>
  <si>
    <t>2CF</t>
    <phoneticPr fontId="1"/>
  </si>
  <si>
    <t>SUS304</t>
    <phoneticPr fontId="1"/>
  </si>
  <si>
    <t>6G</t>
    <phoneticPr fontId="1"/>
  </si>
  <si>
    <t>6F</t>
    <phoneticPr fontId="1"/>
  </si>
  <si>
    <t>S50C</t>
    <phoneticPr fontId="1"/>
  </si>
  <si>
    <t>2BG</t>
    <phoneticPr fontId="1"/>
  </si>
  <si>
    <t>C1020</t>
    <phoneticPr fontId="1"/>
  </si>
  <si>
    <t>40</t>
    <phoneticPr fontId="1"/>
  </si>
  <si>
    <t>45</t>
    <phoneticPr fontId="1"/>
  </si>
  <si>
    <t>55</t>
    <phoneticPr fontId="1"/>
  </si>
  <si>
    <t>4ABF</t>
    <phoneticPr fontId="1"/>
  </si>
  <si>
    <t>A2017</t>
    <phoneticPr fontId="1"/>
  </si>
  <si>
    <t>1A2BG</t>
    <phoneticPr fontId="1"/>
  </si>
  <si>
    <t>12.5</t>
    <phoneticPr fontId="1"/>
  </si>
  <si>
    <t>型切り　
別途図面有り</t>
    <rPh sb="0" eb="1">
      <t>カタ</t>
    </rPh>
    <rPh sb="1" eb="2">
      <t>ギ</t>
    </rPh>
    <rPh sb="5" eb="7">
      <t>ベット</t>
    </rPh>
    <rPh sb="7" eb="9">
      <t>ズメン</t>
    </rPh>
    <rPh sb="9" eb="10">
      <t>ア</t>
    </rPh>
    <phoneticPr fontId="1"/>
  </si>
  <si>
    <t>SS400
型切り</t>
    <rPh sb="6" eb="7">
      <t>カタ</t>
    </rPh>
    <rPh sb="7" eb="8">
      <t>ギ</t>
    </rPh>
    <phoneticPr fontId="1"/>
  </si>
  <si>
    <t>2AF</t>
    <phoneticPr fontId="1"/>
  </si>
  <si>
    <t>350</t>
    <phoneticPr fontId="1"/>
  </si>
  <si>
    <t>500</t>
    <phoneticPr fontId="1"/>
  </si>
  <si>
    <t>サイズ</t>
    <phoneticPr fontId="1"/>
  </si>
  <si>
    <t>注　文 ・　見積依頼</t>
    <rPh sb="0" eb="1">
      <t>チュウ</t>
    </rPh>
    <rPh sb="2" eb="3">
      <t>ブン</t>
    </rPh>
    <phoneticPr fontId="1"/>
  </si>
  <si>
    <t>2AF</t>
    <phoneticPr fontId="1"/>
  </si>
  <si>
    <t>200</t>
    <phoneticPr fontId="1"/>
  </si>
  <si>
    <t>FAX 0184-38-2254　</t>
    <phoneticPr fontId="1"/>
  </si>
  <si>
    <t>6Ｆ</t>
    <phoneticPr fontId="1"/>
  </si>
  <si>
    <t>全周0.5</t>
    <rPh sb="0" eb="1">
      <t>ゼン</t>
    </rPh>
    <rPh sb="1" eb="2">
      <t>シュウ</t>
    </rPh>
    <phoneticPr fontId="1"/>
  </si>
  <si>
    <t>メンナシ</t>
    <phoneticPr fontId="1"/>
  </si>
  <si>
    <t>糸面取り</t>
    <rPh sb="0" eb="1">
      <t>イト</t>
    </rPh>
    <rPh sb="1" eb="3">
      <t>メント</t>
    </rPh>
    <phoneticPr fontId="1"/>
  </si>
  <si>
    <t>4Ｆ・6Ｆ時</t>
    <rPh sb="5" eb="6">
      <t>ジ</t>
    </rPh>
    <phoneticPr fontId="1"/>
  </si>
  <si>
    <t>Ｃ取り指示図</t>
    <rPh sb="1" eb="2">
      <t>ト</t>
    </rPh>
    <rPh sb="3" eb="5">
      <t>シジ</t>
    </rPh>
    <rPh sb="5" eb="6">
      <t>ズ</t>
    </rPh>
    <phoneticPr fontId="1"/>
  </si>
  <si>
    <t>赤枠内赤文字入力</t>
    <rPh sb="0" eb="1">
      <t>アカ</t>
    </rPh>
    <rPh sb="1" eb="2">
      <t>ワク</t>
    </rPh>
    <rPh sb="2" eb="3">
      <t>ナイ</t>
    </rPh>
    <rPh sb="3" eb="4">
      <t>アカ</t>
    </rPh>
    <rPh sb="4" eb="6">
      <t>モジ</t>
    </rPh>
    <rPh sb="6" eb="8">
      <t>ニュウリョク</t>
    </rPh>
    <phoneticPr fontId="1"/>
  </si>
  <si>
    <t>→</t>
  </si>
  <si>
    <t>→</t>
    <phoneticPr fontId="1"/>
  </si>
  <si>
    <t>2-Ｃ2</t>
    <phoneticPr fontId="1"/>
  </si>
  <si>
    <t>Ｃ取り指示図有り</t>
    <phoneticPr fontId="1"/>
  </si>
  <si>
    <t>部番</t>
    <rPh sb="0" eb="1">
      <t>ブ</t>
    </rPh>
    <rPh sb="1" eb="2">
      <t>バン</t>
    </rPh>
    <phoneticPr fontId="1"/>
  </si>
  <si>
    <t>アーム</t>
    <phoneticPr fontId="1"/>
  </si>
  <si>
    <t>2　アーム</t>
    <phoneticPr fontId="1"/>
  </si>
  <si>
    <t>依頼主</t>
    <rPh sb="0" eb="3">
      <t>イライヌシ</t>
    </rPh>
    <phoneticPr fontId="1"/>
  </si>
  <si>
    <t>注番</t>
    <rPh sb="0" eb="1">
      <t>チュウ</t>
    </rPh>
    <rPh sb="1" eb="2">
      <t>バン</t>
    </rPh>
    <phoneticPr fontId="1"/>
  </si>
  <si>
    <t>規格　・　寸法</t>
    <rPh sb="0" eb="2">
      <t>キカク</t>
    </rPh>
    <rPh sb="5" eb="7">
      <t>スンポウ</t>
    </rPh>
    <phoneticPr fontId="1"/>
  </si>
  <si>
    <t>個数</t>
    <rPh sb="0" eb="2">
      <t>コスウ</t>
    </rPh>
    <phoneticPr fontId="1"/>
  </si>
  <si>
    <t>×</t>
  </si>
  <si>
    <t>×</t>
    <phoneticPr fontId="1"/>
  </si>
  <si>
    <t>単価</t>
    <rPh sb="0" eb="2">
      <t>タンカ</t>
    </rPh>
    <phoneticPr fontId="1"/>
  </si>
  <si>
    <t>納期</t>
    <rPh sb="0" eb="2">
      <t>ノウキ</t>
    </rPh>
    <phoneticPr fontId="1"/>
  </si>
  <si>
    <t>メカニックス協同組合</t>
    <rPh sb="6" eb="8">
      <t>キョウドウ</t>
    </rPh>
    <rPh sb="8" eb="10">
      <t>クミアイ</t>
    </rPh>
    <phoneticPr fontId="1"/>
  </si>
  <si>
    <t>ＳＳ400</t>
  </si>
  <si>
    <t>ＳＳ400</t>
    <phoneticPr fontId="1"/>
  </si>
  <si>
    <t>SUS304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</si>
</sst>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←　　　　&quot;General&quot;　　　　→&quot;"/>
    <numFmt numFmtId="177" formatCode="&quot;← 　&quot;General&quot;　 →&quot;"/>
    <numFmt numFmtId="178" formatCode="&quot;←　　&quot;General&quot;　　→&quot;"/>
    <numFmt numFmtId="179" formatCode="0.0"/>
    <numFmt numFmtId="180" formatCode="yyyy&quot;年&quot;m&quot;月&quot;d&quot;日(&quot;aaa&quot;)&quot;"/>
    <numFmt numFmtId="181" formatCode="m/d\ &quot;(&quot;aaa&quot;)&quot;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 val="double"/>
      <sz val="18"/>
      <color theme="1"/>
      <name val="Meiryo UI"/>
      <family val="3"/>
      <charset val="128"/>
    </font>
    <font>
      <b/>
      <u val="double"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1"/>
      <name val="Meiryo UI"/>
      <family val="3"/>
      <charset val="128"/>
    </font>
    <font>
      <u val="double"/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u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1"/>
    <xf numFmtId="0" fontId="2" fillId="0" borderId="0" xfId="1" applyFill="1" applyAlignment="1">
      <alignment shrinkToFit="1"/>
    </xf>
    <xf numFmtId="0" fontId="2" fillId="0" borderId="0" xfId="1" applyAlignment="1">
      <alignment shrinkToFit="1"/>
    </xf>
    <xf numFmtId="176" fontId="2" fillId="0" borderId="0" xfId="1" applyNumberFormat="1" applyFill="1" applyAlignment="1">
      <alignment horizontal="distributed" shrinkToFit="1"/>
    </xf>
    <xf numFmtId="0" fontId="2" fillId="0" borderId="0" xfId="1" applyFill="1" applyAlignment="1">
      <alignment horizontal="center" vertical="top" shrinkToFit="1"/>
    </xf>
    <xf numFmtId="0" fontId="2" fillId="0" borderId="25" xfId="1" applyFill="1" applyBorder="1" applyAlignment="1">
      <alignment horizontal="left" shrinkToFit="1"/>
    </xf>
    <xf numFmtId="0" fontId="2" fillId="0" borderId="27" xfId="1" applyFill="1" applyBorder="1" applyAlignment="1">
      <alignment horizontal="right" shrinkToFit="1"/>
    </xf>
    <xf numFmtId="0" fontId="2" fillId="0" borderId="0" xfId="1" applyFill="1" applyBorder="1" applyAlignment="1">
      <alignment horizontal="left" shrinkToFit="1"/>
    </xf>
    <xf numFmtId="0" fontId="2" fillId="0" borderId="28" xfId="1" applyFill="1" applyBorder="1" applyAlignment="1">
      <alignment shrinkToFit="1"/>
    </xf>
    <xf numFmtId="0" fontId="2" fillId="0" borderId="0" xfId="1" applyBorder="1" applyAlignment="1">
      <alignment shrinkToFit="1"/>
    </xf>
    <xf numFmtId="0" fontId="2" fillId="0" borderId="30" xfId="1" applyFill="1" applyBorder="1" applyAlignment="1">
      <alignment horizontal="left" shrinkToFit="1"/>
    </xf>
    <xf numFmtId="0" fontId="2" fillId="0" borderId="24" xfId="1" applyFill="1" applyBorder="1" applyAlignment="1">
      <alignment horizontal="right" shrinkToFit="1"/>
    </xf>
    <xf numFmtId="0" fontId="2" fillId="0" borderId="31" xfId="1" applyFill="1" applyBorder="1" applyAlignment="1">
      <alignment shrinkToFit="1"/>
    </xf>
    <xf numFmtId="0" fontId="2" fillId="0" borderId="24" xfId="1" applyBorder="1" applyAlignment="1">
      <alignment horizontal="right" shrinkToFit="1"/>
    </xf>
    <xf numFmtId="0" fontId="2" fillId="0" borderId="0" xfId="1" applyBorder="1" applyAlignment="1">
      <alignment horizontal="left" shrinkToFit="1"/>
    </xf>
    <xf numFmtId="0" fontId="2" fillId="0" borderId="0" xfId="1" applyAlignment="1">
      <alignment horizontal="right" shrinkToFit="1"/>
    </xf>
    <xf numFmtId="0" fontId="2" fillId="0" borderId="31" xfId="1" applyBorder="1" applyAlignment="1">
      <alignment shrinkToFit="1"/>
    </xf>
    <xf numFmtId="0" fontId="2" fillId="0" borderId="32" xfId="1" applyBorder="1" applyAlignment="1">
      <alignment horizontal="left" shrinkToFit="1"/>
    </xf>
    <xf numFmtId="0" fontId="2" fillId="0" borderId="23" xfId="1" applyBorder="1" applyAlignment="1">
      <alignment shrinkToFit="1"/>
    </xf>
    <xf numFmtId="0" fontId="2" fillId="0" borderId="33" xfId="1" applyBorder="1" applyAlignment="1">
      <alignment horizontal="right" shrinkToFit="1"/>
    </xf>
    <xf numFmtId="0" fontId="2" fillId="0" borderId="34" xfId="1" applyBorder="1" applyAlignment="1">
      <alignment shrinkToFit="1"/>
    </xf>
    <xf numFmtId="0" fontId="2" fillId="0" borderId="36" xfId="1" applyBorder="1" applyAlignment="1">
      <alignment horizontal="center" shrinkToFit="1"/>
    </xf>
    <xf numFmtId="0" fontId="2" fillId="0" borderId="37" xfId="1" applyBorder="1" applyAlignment="1">
      <alignment shrinkToFit="1"/>
    </xf>
    <xf numFmtId="0" fontId="2" fillId="0" borderId="0" xfId="1" applyBorder="1" applyAlignment="1">
      <alignment horizontal="center" vertical="center" shrinkToFit="1"/>
    </xf>
    <xf numFmtId="0" fontId="2" fillId="0" borderId="0" xfId="1" applyAlignment="1">
      <alignment horizontal="center" shrinkToFit="1"/>
    </xf>
    <xf numFmtId="0" fontId="2" fillId="0" borderId="0" xfId="1" applyBorder="1" applyAlignment="1">
      <alignment horizontal="center" vertical="top" shrinkToFit="1"/>
    </xf>
    <xf numFmtId="0" fontId="2" fillId="0" borderId="41" xfId="1" applyBorder="1" applyAlignment="1">
      <alignment horizontal="left" shrinkToFit="1"/>
    </xf>
    <xf numFmtId="0" fontId="2" fillId="0" borderId="26" xfId="1" applyBorder="1" applyAlignment="1">
      <alignment shrinkToFit="1"/>
    </xf>
    <xf numFmtId="0" fontId="2" fillId="0" borderId="42" xfId="1" applyBorder="1" applyAlignment="1">
      <alignment horizontal="right" shrinkToFit="1"/>
    </xf>
    <xf numFmtId="0" fontId="2" fillId="0" borderId="29" xfId="1" applyBorder="1" applyAlignment="1">
      <alignment shrinkToFit="1"/>
    </xf>
    <xf numFmtId="0" fontId="2" fillId="0" borderId="44" xfId="1" applyBorder="1" applyAlignment="1">
      <alignment horizontal="center" shrinkToFit="1"/>
    </xf>
    <xf numFmtId="179" fontId="4" fillId="0" borderId="0" xfId="1" applyNumberFormat="1" applyFont="1" applyFill="1" applyBorder="1" applyAlignment="1">
      <alignment horizontal="left" vertical="top" shrinkToFit="1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49" fontId="7" fillId="0" borderId="49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 shrinkToFit="1"/>
    </xf>
    <xf numFmtId="0" fontId="2" fillId="0" borderId="0" xfId="1" applyAlignment="1">
      <alignment horizontal="left"/>
    </xf>
    <xf numFmtId="0" fontId="2" fillId="0" borderId="0" xfId="1" applyAlignment="1">
      <alignment horizontal="left" vertical="center"/>
    </xf>
    <xf numFmtId="178" fontId="2" fillId="0" borderId="0" xfId="1" applyNumberFormat="1" applyBorder="1" applyAlignment="1">
      <alignment horizontal="distributed" shrinkToFit="1"/>
    </xf>
    <xf numFmtId="0" fontId="2" fillId="0" borderId="25" xfId="1" applyBorder="1" applyAlignment="1">
      <alignment shrinkToFit="1"/>
    </xf>
    <xf numFmtId="0" fontId="2" fillId="0" borderId="27" xfId="1" applyBorder="1" applyAlignment="1">
      <alignment horizontal="right" shrinkToFit="1"/>
    </xf>
    <xf numFmtId="0" fontId="2" fillId="0" borderId="30" xfId="1" applyBorder="1" applyAlignment="1">
      <alignment shrinkToFit="1"/>
    </xf>
    <xf numFmtId="0" fontId="2" fillId="0" borderId="32" xfId="1" applyBorder="1" applyAlignment="1">
      <alignment shrinkToFi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/>
    <xf numFmtId="0" fontId="16" fillId="0" borderId="0" xfId="1" applyFont="1" applyFill="1" applyBorder="1" applyAlignment="1">
      <alignment shrinkToFit="1"/>
    </xf>
    <xf numFmtId="0" fontId="2" fillId="0" borderId="0" xfId="1" applyNumberFormat="1" applyFill="1" applyAlignment="1">
      <alignment shrinkToFit="1"/>
    </xf>
    <xf numFmtId="0" fontId="4" fillId="0" borderId="57" xfId="1" applyNumberFormat="1" applyFont="1" applyFill="1" applyBorder="1" applyAlignment="1">
      <alignment horizontal="left" vertical="top" shrinkToFit="1"/>
    </xf>
    <xf numFmtId="0" fontId="2" fillId="0" borderId="0" xfId="1" applyNumberFormat="1" applyFill="1" applyBorder="1" applyAlignment="1">
      <alignment horizontal="left" shrinkToFit="1"/>
    </xf>
    <xf numFmtId="0" fontId="2" fillId="0" borderId="0" xfId="1" applyNumberFormat="1" applyBorder="1" applyAlignment="1">
      <alignment horizontal="left" shrinkToFit="1"/>
    </xf>
    <xf numFmtId="0" fontId="2" fillId="0" borderId="0" xfId="1" applyNumberFormat="1"/>
    <xf numFmtId="0" fontId="4" fillId="0" borderId="57" xfId="1" applyNumberFormat="1" applyFont="1" applyFill="1" applyBorder="1" applyAlignment="1">
      <alignment horizontal="right" vertical="center" shrinkToFit="1"/>
    </xf>
    <xf numFmtId="0" fontId="2" fillId="0" borderId="0" xfId="1" applyNumberFormat="1" applyFill="1" applyAlignment="1">
      <alignment horizontal="right" shrinkToFit="1"/>
    </xf>
    <xf numFmtId="0" fontId="2" fillId="0" borderId="0" xfId="1" applyNumberFormat="1" applyAlignment="1">
      <alignment horizontal="right" shrinkToFit="1"/>
    </xf>
    <xf numFmtId="0" fontId="2" fillId="0" borderId="0" xfId="1" applyNumberFormat="1" applyAlignment="1">
      <alignment shrinkToFit="1"/>
    </xf>
    <xf numFmtId="0" fontId="2" fillId="0" borderId="30" xfId="1" applyNumberFormat="1" applyBorder="1" applyAlignment="1">
      <alignment horizontal="left" shrinkToFit="1"/>
    </xf>
    <xf numFmtId="0" fontId="2" fillId="0" borderId="0" xfId="1" applyFont="1" applyAlignment="1">
      <alignment shrinkToFit="1"/>
    </xf>
    <xf numFmtId="0" fontId="2" fillId="0" borderId="0" xfId="1" applyFont="1" applyBorder="1" applyAlignment="1">
      <alignment shrinkToFit="1"/>
    </xf>
    <xf numFmtId="0" fontId="2" fillId="0" borderId="0" xfId="1" applyFont="1"/>
    <xf numFmtId="179" fontId="2" fillId="0" borderId="0" xfId="1" applyNumberFormat="1" applyFont="1" applyAlignment="1">
      <alignment shrinkToFit="1"/>
    </xf>
    <xf numFmtId="179" fontId="2" fillId="0" borderId="0" xfId="1" applyNumberFormat="1" applyFont="1"/>
    <xf numFmtId="0" fontId="2" fillId="0" borderId="29" xfId="1" applyNumberFormat="1" applyBorder="1" applyAlignment="1">
      <alignment horizontal="right" textRotation="90"/>
    </xf>
    <xf numFmtId="0" fontId="2" fillId="0" borderId="35" xfId="1" applyNumberFormat="1" applyBorder="1" applyAlignment="1">
      <alignment horizontal="right" vertical="center" textRotation="255" shrinkToFit="1"/>
    </xf>
    <xf numFmtId="0" fontId="2" fillId="0" borderId="0" xfId="1" applyFont="1" applyFill="1"/>
    <xf numFmtId="0" fontId="2" fillId="0" borderId="0" xfId="1" applyFont="1" applyFill="1" applyAlignment="1">
      <alignment shrinkToFit="1"/>
    </xf>
    <xf numFmtId="0" fontId="16" fillId="0" borderId="0" xfId="1" applyFont="1" applyFill="1" applyAlignment="1">
      <alignment shrinkToFit="1"/>
    </xf>
    <xf numFmtId="0" fontId="16" fillId="0" borderId="0" xfId="1" applyFont="1" applyFill="1"/>
    <xf numFmtId="179" fontId="16" fillId="0" borderId="0" xfId="1" applyNumberFormat="1" applyFont="1" applyFill="1" applyAlignment="1">
      <alignment shrinkToFit="1"/>
    </xf>
    <xf numFmtId="179" fontId="16" fillId="0" borderId="0" xfId="1" applyNumberFormat="1" applyFont="1" applyFill="1"/>
    <xf numFmtId="0" fontId="2" fillId="0" borderId="0" xfId="1" applyNumberFormat="1" applyBorder="1" applyAlignment="1">
      <alignment horizontal="right" vertical="center" shrinkToFit="1"/>
    </xf>
    <xf numFmtId="0" fontId="2" fillId="0" borderId="0" xfId="1" applyNumberFormat="1" applyBorder="1" applyAlignment="1">
      <alignment horizontal="center" vertical="center" shrinkToFit="1"/>
    </xf>
    <xf numFmtId="0" fontId="2" fillId="0" borderId="29" xfId="1" applyNumberFormat="1" applyBorder="1" applyAlignment="1">
      <alignment horizontal="center" textRotation="90"/>
    </xf>
    <xf numFmtId="0" fontId="2" fillId="0" borderId="35" xfId="1" applyNumberFormat="1" applyBorder="1" applyAlignment="1">
      <alignment horizontal="center" vertical="center" textRotation="255" shrinkToFit="1"/>
    </xf>
    <xf numFmtId="180" fontId="11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>
      <alignment vertical="center"/>
    </xf>
    <xf numFmtId="0" fontId="7" fillId="0" borderId="73" xfId="0" applyFont="1" applyBorder="1">
      <alignment vertical="center"/>
    </xf>
    <xf numFmtId="0" fontId="7" fillId="0" borderId="68" xfId="0" applyFont="1" applyBorder="1">
      <alignment vertical="center"/>
    </xf>
    <xf numFmtId="0" fontId="7" fillId="0" borderId="58" xfId="0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38" fontId="7" fillId="0" borderId="58" xfId="2" applyFont="1" applyBorder="1" applyAlignment="1">
      <alignment vertical="center" shrinkToFit="1"/>
    </xf>
    <xf numFmtId="181" fontId="7" fillId="0" borderId="58" xfId="0" applyNumberFormat="1" applyFont="1" applyBorder="1" applyAlignment="1">
      <alignment vertical="center" shrinkToFit="1"/>
    </xf>
    <xf numFmtId="0" fontId="7" fillId="0" borderId="72" xfId="0" applyFont="1" applyBorder="1" applyAlignment="1">
      <alignment vertical="center" shrinkToFit="1"/>
    </xf>
    <xf numFmtId="0" fontId="7" fillId="0" borderId="74" xfId="0" applyFont="1" applyBorder="1" applyAlignment="1">
      <alignment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38" fontId="7" fillId="0" borderId="74" xfId="2" applyFont="1" applyBorder="1" applyAlignment="1">
      <alignment vertical="center" shrinkToFit="1"/>
    </xf>
    <xf numFmtId="181" fontId="7" fillId="0" borderId="74" xfId="0" applyNumberFormat="1" applyFont="1" applyBorder="1" applyAlignment="1">
      <alignment vertical="center" shrinkToFit="1"/>
    </xf>
    <xf numFmtId="0" fontId="7" fillId="0" borderId="75" xfId="0" applyFont="1" applyBorder="1" applyAlignment="1">
      <alignment vertical="center" shrinkToFit="1"/>
    </xf>
    <xf numFmtId="0" fontId="7" fillId="0" borderId="69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38" fontId="7" fillId="0" borderId="69" xfId="2" applyFont="1" applyBorder="1" applyAlignment="1">
      <alignment vertical="center" shrinkToFit="1"/>
    </xf>
    <xf numFmtId="181" fontId="7" fillId="0" borderId="69" xfId="0" applyNumberFormat="1" applyFont="1" applyBorder="1" applyAlignment="1">
      <alignment vertical="center" shrinkToFit="1"/>
    </xf>
    <xf numFmtId="0" fontId="7" fillId="0" borderId="70" xfId="0" applyFont="1" applyBorder="1" applyAlignment="1">
      <alignment vertical="center" shrinkToFit="1"/>
    </xf>
    <xf numFmtId="0" fontId="1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49" fontId="7" fillId="0" borderId="4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>
      <alignment vertic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59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55" xfId="0" quotePrefix="1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>
      <alignment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79" xfId="0" applyNumberFormat="1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>
      <alignment vertical="center"/>
    </xf>
    <xf numFmtId="49" fontId="7" fillId="0" borderId="83" xfId="0" applyNumberFormat="1" applyFont="1" applyBorder="1" applyAlignment="1">
      <alignment horizontal="center" vertical="center" wrapText="1"/>
    </xf>
    <xf numFmtId="49" fontId="7" fillId="0" borderId="84" xfId="0" applyNumberFormat="1" applyFont="1" applyBorder="1" applyAlignment="1">
      <alignment horizontal="center" vertical="center"/>
    </xf>
    <xf numFmtId="49" fontId="7" fillId="0" borderId="82" xfId="0" applyNumberFormat="1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 wrapText="1"/>
    </xf>
    <xf numFmtId="49" fontId="7" fillId="0" borderId="50" xfId="0" applyNumberFormat="1" applyFont="1" applyBorder="1" applyAlignment="1">
      <alignment horizontal="center" vertical="center"/>
    </xf>
    <xf numFmtId="49" fontId="7" fillId="0" borderId="76" xfId="0" applyNumberFormat="1" applyFont="1" applyBorder="1" applyAlignment="1">
      <alignment horizontal="center" vertical="center"/>
    </xf>
    <xf numFmtId="49" fontId="7" fillId="0" borderId="83" xfId="0" applyNumberFormat="1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0" fontId="20" fillId="0" borderId="0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180" fontId="11" fillId="0" borderId="66" xfId="0" applyNumberFormat="1" applyFont="1" applyBorder="1" applyAlignment="1">
      <alignment horizontal="center" vertical="center" shrinkToFit="1"/>
    </xf>
    <xf numFmtId="180" fontId="11" fillId="0" borderId="63" xfId="0" applyNumberFormat="1" applyFont="1" applyBorder="1" applyAlignment="1">
      <alignment horizontal="center" vertical="center" shrinkToFit="1"/>
    </xf>
    <xf numFmtId="180" fontId="11" fillId="0" borderId="67" xfId="0" applyNumberFormat="1" applyFont="1" applyBorder="1" applyAlignment="1">
      <alignment horizontal="center" vertical="center" shrinkToFit="1"/>
    </xf>
    <xf numFmtId="0" fontId="11" fillId="0" borderId="63" xfId="0" applyFont="1" applyBorder="1" applyAlignment="1">
      <alignment vertical="center" shrinkToFit="1"/>
    </xf>
    <xf numFmtId="0" fontId="11" fillId="0" borderId="64" xfId="0" applyFont="1" applyBorder="1" applyAlignment="1">
      <alignment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80" fontId="11" fillId="0" borderId="87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8" fontId="2" fillId="0" borderId="43" xfId="1" applyNumberFormat="1" applyBorder="1" applyAlignment="1">
      <alignment horizontal="distributed" shrinkToFit="1"/>
    </xf>
    <xf numFmtId="178" fontId="2" fillId="0" borderId="37" xfId="1" applyNumberFormat="1" applyBorder="1" applyAlignment="1">
      <alignment horizontal="distributed" shrinkToFit="1"/>
    </xf>
    <xf numFmtId="176" fontId="2" fillId="0" borderId="43" xfId="1" applyNumberFormat="1" applyFill="1" applyBorder="1" applyAlignment="1">
      <alignment horizontal="distributed" indent="1" shrinkToFit="1"/>
    </xf>
    <xf numFmtId="176" fontId="2" fillId="0" borderId="0" xfId="1" applyNumberFormat="1" applyFill="1" applyBorder="1" applyAlignment="1">
      <alignment horizontal="distributed" indent="1" shrinkToFit="1"/>
    </xf>
    <xf numFmtId="176" fontId="2" fillId="0" borderId="37" xfId="1" applyNumberFormat="1" applyFill="1" applyBorder="1" applyAlignment="1">
      <alignment horizontal="distributed" indent="1" shrinkToFit="1"/>
    </xf>
    <xf numFmtId="0" fontId="2" fillId="0" borderId="60" xfId="1" applyBorder="1" applyAlignment="1">
      <alignment horizontal="center"/>
    </xf>
    <xf numFmtId="0" fontId="2" fillId="0" borderId="61" xfId="1" applyBorder="1" applyAlignment="1">
      <alignment horizontal="center"/>
    </xf>
    <xf numFmtId="0" fontId="2" fillId="0" borderId="62" xfId="1" applyBorder="1" applyAlignment="1">
      <alignment horizontal="center"/>
    </xf>
    <xf numFmtId="0" fontId="4" fillId="0" borderId="6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176" fontId="2" fillId="0" borderId="22" xfId="1" applyNumberFormat="1" applyFill="1" applyBorder="1" applyAlignment="1">
      <alignment horizontal="distributed" vertical="top" indent="1" shrinkToFit="1"/>
    </xf>
    <xf numFmtId="176" fontId="2" fillId="0" borderId="23" xfId="1" applyNumberFormat="1" applyFill="1" applyBorder="1" applyAlignment="1">
      <alignment horizontal="distributed" vertical="top" indent="1" shrinkToFit="1"/>
    </xf>
    <xf numFmtId="177" fontId="2" fillId="0" borderId="29" xfId="1" applyNumberFormat="1" applyFill="1" applyBorder="1" applyAlignment="1">
      <alignment horizontal="right" vertical="center" textRotation="90" shrinkToFit="1"/>
    </xf>
    <xf numFmtId="177" fontId="2" fillId="0" borderId="0" xfId="1" applyNumberFormat="1" applyFill="1" applyBorder="1" applyAlignment="1">
      <alignment horizontal="right" vertical="center" textRotation="90" shrinkToFit="1"/>
    </xf>
    <xf numFmtId="177" fontId="2" fillId="0" borderId="35" xfId="1" applyNumberFormat="1" applyFill="1" applyBorder="1" applyAlignment="1">
      <alignment horizontal="right" vertical="center" textRotation="90" shrinkToFit="1"/>
    </xf>
    <xf numFmtId="0" fontId="2" fillId="0" borderId="26" xfId="1" applyFill="1" applyBorder="1" applyAlignment="1">
      <alignment horizontal="center" shrinkToFit="1"/>
    </xf>
    <xf numFmtId="177" fontId="2" fillId="0" borderId="29" xfId="1" applyNumberFormat="1" applyFill="1" applyBorder="1" applyAlignment="1">
      <alignment horizontal="left" vertical="center" textRotation="90" shrinkToFit="1"/>
    </xf>
    <xf numFmtId="177" fontId="2" fillId="0" borderId="0" xfId="1" applyNumberFormat="1" applyFill="1" applyBorder="1" applyAlignment="1">
      <alignment horizontal="left" vertical="center" textRotation="90" shrinkToFit="1"/>
    </xf>
    <xf numFmtId="177" fontId="2" fillId="0" borderId="35" xfId="1" applyNumberFormat="1" applyFill="1" applyBorder="1" applyAlignment="1">
      <alignment horizontal="left" vertical="center" textRotation="90" shrinkToFit="1"/>
    </xf>
    <xf numFmtId="0" fontId="2" fillId="0" borderId="0" xfId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695325</xdr:colOff>
      <xdr:row>0</xdr:row>
      <xdr:rowOff>0</xdr:rowOff>
    </xdr:from>
    <xdr:ext cx="369140" cy="264560"/>
    <xdr:sp macro="" textlink="">
      <xdr:nvSpPr>
        <xdr:cNvPr id="2" name="テキスト ボックス 1"/>
        <xdr:cNvSpPr txBox="1"/>
      </xdr:nvSpPr>
      <xdr:spPr>
        <a:xfrm>
          <a:off x="6086475" y="0"/>
          <a:ext cx="3691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NO</a:t>
          </a:r>
          <a:endParaRPr kumimoji="1" lang="ja-JP" altLang="en-US" sz="1100"/>
        </a:p>
      </xdr:txBody>
    </xdr:sp>
    <xdr:clientData/>
  </xdr:oneCellAnchor>
  <xdr:oneCellAnchor>
    <xdr:from>
      <xdr:col>11</xdr:col>
      <xdr:colOff>342900</xdr:colOff>
      <xdr:row>3</xdr:row>
      <xdr:rowOff>47625</xdr:rowOff>
    </xdr:from>
    <xdr:ext cx="325730" cy="325217"/>
    <xdr:sp macro="" textlink="">
      <xdr:nvSpPr>
        <xdr:cNvPr id="3" name="テキスト ボックス 2"/>
        <xdr:cNvSpPr txBox="1"/>
      </xdr:nvSpPr>
      <xdr:spPr>
        <a:xfrm>
          <a:off x="6619875" y="695325"/>
          <a:ext cx="325730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3</xdr:col>
      <xdr:colOff>495300</xdr:colOff>
      <xdr:row>11</xdr:row>
      <xdr:rowOff>85725</xdr:rowOff>
    </xdr:from>
    <xdr:to>
      <xdr:col>5</xdr:col>
      <xdr:colOff>59030</xdr:colOff>
      <xdr:row>30</xdr:row>
      <xdr:rowOff>332867</xdr:rowOff>
    </xdr:to>
    <xdr:grpSp>
      <xdr:nvGrpSpPr>
        <xdr:cNvPr id="30" name="グループ化 29"/>
        <xdr:cNvGrpSpPr/>
      </xdr:nvGrpSpPr>
      <xdr:grpSpPr>
        <a:xfrm>
          <a:off x="2619375" y="2571750"/>
          <a:ext cx="325730" cy="7486142"/>
          <a:chOff x="2619375" y="2571750"/>
          <a:chExt cx="325730" cy="748614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619375" y="25717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2619375" y="29622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2619375" y="33147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619375" y="3705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619375" y="40767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619375" y="4467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619375" y="48196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619375" y="52101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619375" y="56292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619375" y="60198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619375" y="6372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619375" y="67627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619375" y="71437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619375" y="75342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619375" y="78867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619375" y="8277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2619375" y="86487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619375" y="9039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619375" y="93916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619375" y="97821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495300</xdr:colOff>
      <xdr:row>11</xdr:row>
      <xdr:rowOff>85725</xdr:rowOff>
    </xdr:from>
    <xdr:to>
      <xdr:col>7</xdr:col>
      <xdr:colOff>59030</xdr:colOff>
      <xdr:row>30</xdr:row>
      <xdr:rowOff>332867</xdr:rowOff>
    </xdr:to>
    <xdr:grpSp>
      <xdr:nvGrpSpPr>
        <xdr:cNvPr id="31" name="グループ化 30"/>
        <xdr:cNvGrpSpPr/>
      </xdr:nvGrpSpPr>
      <xdr:grpSpPr>
        <a:xfrm>
          <a:off x="3381375" y="2571750"/>
          <a:ext cx="325730" cy="7486142"/>
          <a:chOff x="2619375" y="2571750"/>
          <a:chExt cx="325730" cy="7486142"/>
        </a:xfrm>
      </xdr:grpSpPr>
      <xdr:sp macro="" textlink="">
        <xdr:nvSpPr>
          <xdr:cNvPr id="32" name="テキスト ボックス 31"/>
          <xdr:cNvSpPr txBox="1"/>
        </xdr:nvSpPr>
        <xdr:spPr>
          <a:xfrm>
            <a:off x="2619375" y="25717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2619375" y="29622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2619375" y="33147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2619375" y="3705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2619375" y="40767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2619375" y="4467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8" name="テキスト ボックス 37"/>
          <xdr:cNvSpPr txBox="1"/>
        </xdr:nvSpPr>
        <xdr:spPr>
          <a:xfrm>
            <a:off x="2619375" y="48196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9" name="テキスト ボックス 38"/>
          <xdr:cNvSpPr txBox="1"/>
        </xdr:nvSpPr>
        <xdr:spPr>
          <a:xfrm>
            <a:off x="2619375" y="52101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2619375" y="56292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619375" y="60198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619375" y="6372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619375" y="67627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619375" y="71437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2619375" y="75342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6" name="テキスト ボックス 45"/>
          <xdr:cNvSpPr txBox="1"/>
        </xdr:nvSpPr>
        <xdr:spPr>
          <a:xfrm>
            <a:off x="2619375" y="78867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7" name="テキスト ボックス 46"/>
          <xdr:cNvSpPr txBox="1"/>
        </xdr:nvSpPr>
        <xdr:spPr>
          <a:xfrm>
            <a:off x="2619375" y="8277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8" name="テキスト ボックス 47"/>
          <xdr:cNvSpPr txBox="1"/>
        </xdr:nvSpPr>
        <xdr:spPr>
          <a:xfrm>
            <a:off x="2619375" y="864870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49" name="テキスト ボックス 48"/>
          <xdr:cNvSpPr txBox="1"/>
        </xdr:nvSpPr>
        <xdr:spPr>
          <a:xfrm>
            <a:off x="2619375" y="903922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2619375" y="9391650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2619375" y="9782175"/>
            <a:ext cx="32573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85725</xdr:rowOff>
    </xdr:from>
    <xdr:to>
      <xdr:col>3</xdr:col>
      <xdr:colOff>276225</xdr:colOff>
      <xdr:row>7</xdr:row>
      <xdr:rowOff>0</xdr:rowOff>
    </xdr:to>
    <xdr:sp macro="" textlink="">
      <xdr:nvSpPr>
        <xdr:cNvPr id="2" name="正方形/長方形 1"/>
        <xdr:cNvSpPr/>
      </xdr:nvSpPr>
      <xdr:spPr>
        <a:xfrm>
          <a:off x="2447925" y="1543050"/>
          <a:ext cx="266700" cy="1143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800100</xdr:colOff>
      <xdr:row>0</xdr:row>
      <xdr:rowOff>57404</xdr:rowOff>
    </xdr:from>
    <xdr:ext cx="559705" cy="275717"/>
    <xdr:sp macro="" textlink="">
      <xdr:nvSpPr>
        <xdr:cNvPr id="3" name="テキスト ボックス 2"/>
        <xdr:cNvSpPr txBox="1">
          <a:spLocks/>
        </xdr:cNvSpPr>
      </xdr:nvSpPr>
      <xdr:spPr>
        <a:xfrm>
          <a:off x="2381250" y="57404"/>
          <a:ext cx="559705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spAutoFit/>
        </a:bodyPr>
        <a:lstStyle/>
        <a:p>
          <a:r>
            <a:rPr kumimoji="1" lang="ja-JP" altLang="en-US" sz="1100"/>
            <a:t>Ｆ</a:t>
          </a:r>
          <a:r>
            <a:rPr kumimoji="1" lang="en-US" altLang="ja-JP" sz="1100"/>
            <a:t>.</a:t>
          </a:r>
          <a:r>
            <a:rPr kumimoji="1" lang="ja-JP" altLang="en-US" sz="1100"/>
            <a:t>Ｇ用</a:t>
          </a:r>
        </a:p>
      </xdr:txBody>
    </xdr:sp>
    <xdr:clientData/>
  </xdr:oneCellAnchor>
  <xdr:twoCellAnchor>
    <xdr:from>
      <xdr:col>3</xdr:col>
      <xdr:colOff>828675</xdr:colOff>
      <xdr:row>7</xdr:row>
      <xdr:rowOff>147638</xdr:rowOff>
    </xdr:from>
    <xdr:to>
      <xdr:col>5</xdr:col>
      <xdr:colOff>173330</xdr:colOff>
      <xdr:row>7</xdr:row>
      <xdr:rowOff>404305</xdr:rowOff>
    </xdr:to>
    <xdr:grpSp>
      <xdr:nvGrpSpPr>
        <xdr:cNvPr id="4" name="グループ化 3"/>
        <xdr:cNvGrpSpPr/>
      </xdr:nvGrpSpPr>
      <xdr:grpSpPr>
        <a:xfrm>
          <a:off x="3267075" y="1804988"/>
          <a:ext cx="1344905" cy="256667"/>
          <a:chOff x="3267075" y="1700213"/>
          <a:chExt cx="1344905" cy="275717"/>
        </a:xfrm>
      </xdr:grpSpPr>
      <xdr:sp macro="" textlink="">
        <xdr:nvSpPr>
          <xdr:cNvPr id="5" name="テキスト ボックス 4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8</xdr:row>
      <xdr:rowOff>147638</xdr:rowOff>
    </xdr:from>
    <xdr:to>
      <xdr:col>5</xdr:col>
      <xdr:colOff>173330</xdr:colOff>
      <xdr:row>8</xdr:row>
      <xdr:rowOff>404305</xdr:rowOff>
    </xdr:to>
    <xdr:grpSp>
      <xdr:nvGrpSpPr>
        <xdr:cNvPr id="7" name="グループ化 6"/>
        <xdr:cNvGrpSpPr/>
      </xdr:nvGrpSpPr>
      <xdr:grpSpPr>
        <a:xfrm>
          <a:off x="3267075" y="2281238"/>
          <a:ext cx="1344905" cy="256667"/>
          <a:chOff x="3267075" y="1700213"/>
          <a:chExt cx="1344905" cy="275717"/>
        </a:xfrm>
      </xdr:grpSpPr>
      <xdr:sp macro="" textlink="">
        <xdr:nvSpPr>
          <xdr:cNvPr id="8" name="テキスト ボックス 7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9</xdr:row>
      <xdr:rowOff>147638</xdr:rowOff>
    </xdr:from>
    <xdr:to>
      <xdr:col>5</xdr:col>
      <xdr:colOff>173330</xdr:colOff>
      <xdr:row>9</xdr:row>
      <xdr:rowOff>404305</xdr:rowOff>
    </xdr:to>
    <xdr:grpSp>
      <xdr:nvGrpSpPr>
        <xdr:cNvPr id="10" name="グループ化 9"/>
        <xdr:cNvGrpSpPr/>
      </xdr:nvGrpSpPr>
      <xdr:grpSpPr>
        <a:xfrm>
          <a:off x="3267075" y="2757488"/>
          <a:ext cx="1344905" cy="256667"/>
          <a:chOff x="3267075" y="1700213"/>
          <a:chExt cx="1344905" cy="275717"/>
        </a:xfrm>
      </xdr:grpSpPr>
      <xdr:sp macro="" textlink="">
        <xdr:nvSpPr>
          <xdr:cNvPr id="11" name="テキスト ボックス 10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10</xdr:row>
      <xdr:rowOff>147638</xdr:rowOff>
    </xdr:from>
    <xdr:to>
      <xdr:col>5</xdr:col>
      <xdr:colOff>173330</xdr:colOff>
      <xdr:row>10</xdr:row>
      <xdr:rowOff>404305</xdr:rowOff>
    </xdr:to>
    <xdr:grpSp>
      <xdr:nvGrpSpPr>
        <xdr:cNvPr id="13" name="グループ化 12"/>
        <xdr:cNvGrpSpPr/>
      </xdr:nvGrpSpPr>
      <xdr:grpSpPr>
        <a:xfrm>
          <a:off x="3267075" y="3233738"/>
          <a:ext cx="1344905" cy="256667"/>
          <a:chOff x="3267075" y="1700213"/>
          <a:chExt cx="1344905" cy="275717"/>
        </a:xfrm>
      </xdr:grpSpPr>
      <xdr:sp macro="" textlink="">
        <xdr:nvSpPr>
          <xdr:cNvPr id="14" name="テキスト ボックス 13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11</xdr:row>
      <xdr:rowOff>147638</xdr:rowOff>
    </xdr:from>
    <xdr:to>
      <xdr:col>5</xdr:col>
      <xdr:colOff>173330</xdr:colOff>
      <xdr:row>11</xdr:row>
      <xdr:rowOff>404305</xdr:rowOff>
    </xdr:to>
    <xdr:grpSp>
      <xdr:nvGrpSpPr>
        <xdr:cNvPr id="16" name="グループ化 15"/>
        <xdr:cNvGrpSpPr/>
      </xdr:nvGrpSpPr>
      <xdr:grpSpPr>
        <a:xfrm>
          <a:off x="3267075" y="3709988"/>
          <a:ext cx="1344905" cy="256667"/>
          <a:chOff x="3267075" y="1700213"/>
          <a:chExt cx="1344905" cy="275717"/>
        </a:xfrm>
      </xdr:grpSpPr>
      <xdr:sp macro="" textlink="">
        <xdr:nvSpPr>
          <xdr:cNvPr id="17" name="テキスト ボックス 16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12</xdr:row>
      <xdr:rowOff>147638</xdr:rowOff>
    </xdr:from>
    <xdr:to>
      <xdr:col>5</xdr:col>
      <xdr:colOff>173330</xdr:colOff>
      <xdr:row>12</xdr:row>
      <xdr:rowOff>404305</xdr:rowOff>
    </xdr:to>
    <xdr:grpSp>
      <xdr:nvGrpSpPr>
        <xdr:cNvPr id="19" name="グループ化 18"/>
        <xdr:cNvGrpSpPr/>
      </xdr:nvGrpSpPr>
      <xdr:grpSpPr>
        <a:xfrm>
          <a:off x="3267075" y="4186238"/>
          <a:ext cx="1344905" cy="256667"/>
          <a:chOff x="3267075" y="1700213"/>
          <a:chExt cx="1344905" cy="275717"/>
        </a:xfrm>
      </xdr:grpSpPr>
      <xdr:sp macro="" textlink="">
        <xdr:nvSpPr>
          <xdr:cNvPr id="20" name="テキスト ボックス 19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13</xdr:row>
      <xdr:rowOff>147638</xdr:rowOff>
    </xdr:from>
    <xdr:to>
      <xdr:col>5</xdr:col>
      <xdr:colOff>173330</xdr:colOff>
      <xdr:row>13</xdr:row>
      <xdr:rowOff>404305</xdr:rowOff>
    </xdr:to>
    <xdr:grpSp>
      <xdr:nvGrpSpPr>
        <xdr:cNvPr id="22" name="グループ化 21"/>
        <xdr:cNvGrpSpPr/>
      </xdr:nvGrpSpPr>
      <xdr:grpSpPr>
        <a:xfrm>
          <a:off x="3267075" y="4662488"/>
          <a:ext cx="1344905" cy="256667"/>
          <a:chOff x="3267075" y="1700213"/>
          <a:chExt cx="1344905" cy="275717"/>
        </a:xfrm>
      </xdr:grpSpPr>
      <xdr:sp macro="" textlink="">
        <xdr:nvSpPr>
          <xdr:cNvPr id="23" name="テキスト ボックス 22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828677</xdr:colOff>
      <xdr:row>15</xdr:row>
      <xdr:rowOff>157163</xdr:rowOff>
    </xdr:from>
    <xdr:to>
      <xdr:col>5</xdr:col>
      <xdr:colOff>190500</xdr:colOff>
      <xdr:row>15</xdr:row>
      <xdr:rowOff>400050</xdr:rowOff>
    </xdr:to>
    <xdr:grpSp>
      <xdr:nvGrpSpPr>
        <xdr:cNvPr id="25" name="グループ化 24"/>
        <xdr:cNvGrpSpPr/>
      </xdr:nvGrpSpPr>
      <xdr:grpSpPr>
        <a:xfrm>
          <a:off x="3267077" y="5624513"/>
          <a:ext cx="1362073" cy="242887"/>
          <a:chOff x="3267075" y="1700213"/>
          <a:chExt cx="1344905" cy="275717"/>
        </a:xfrm>
      </xdr:grpSpPr>
      <xdr:sp macro="" textlink="">
        <xdr:nvSpPr>
          <xdr:cNvPr id="26" name="テキスト ボックス 25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838200</xdr:colOff>
      <xdr:row>16</xdr:row>
      <xdr:rowOff>138113</xdr:rowOff>
    </xdr:from>
    <xdr:to>
      <xdr:col>5</xdr:col>
      <xdr:colOff>182855</xdr:colOff>
      <xdr:row>16</xdr:row>
      <xdr:rowOff>394780</xdr:rowOff>
    </xdr:to>
    <xdr:grpSp>
      <xdr:nvGrpSpPr>
        <xdr:cNvPr id="28" name="グループ化 27"/>
        <xdr:cNvGrpSpPr/>
      </xdr:nvGrpSpPr>
      <xdr:grpSpPr>
        <a:xfrm>
          <a:off x="3276600" y="6081713"/>
          <a:ext cx="1344905" cy="256667"/>
          <a:chOff x="3267075" y="1700213"/>
          <a:chExt cx="1344905" cy="275717"/>
        </a:xfrm>
      </xdr:grpSpPr>
      <xdr:sp macro="" textlink="">
        <xdr:nvSpPr>
          <xdr:cNvPr id="29" name="テキスト ボックス 28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0" name="テキスト ボックス 29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oneCellAnchor>
    <xdr:from>
      <xdr:col>5</xdr:col>
      <xdr:colOff>666750</xdr:colOff>
      <xdr:row>5</xdr:row>
      <xdr:rowOff>114300</xdr:rowOff>
    </xdr:from>
    <xdr:ext cx="325730" cy="275717"/>
    <xdr:sp macro="" textlink="">
      <xdr:nvSpPr>
        <xdr:cNvPr id="31" name="テキスト ボックス 30"/>
        <xdr:cNvSpPr txBox="1"/>
      </xdr:nvSpPr>
      <xdr:spPr>
        <a:xfrm>
          <a:off x="5105400" y="1228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</a:t>
          </a:r>
        </a:p>
      </xdr:txBody>
    </xdr:sp>
    <xdr:clientData/>
  </xdr:oneCellAnchor>
  <xdr:oneCellAnchor>
    <xdr:from>
      <xdr:col>9</xdr:col>
      <xdr:colOff>676275</xdr:colOff>
      <xdr:row>0</xdr:row>
      <xdr:rowOff>0</xdr:rowOff>
    </xdr:from>
    <xdr:ext cx="369140" cy="264560"/>
    <xdr:sp macro="" textlink="">
      <xdr:nvSpPr>
        <xdr:cNvPr id="32" name="テキスト ボックス 31"/>
        <xdr:cNvSpPr txBox="1"/>
      </xdr:nvSpPr>
      <xdr:spPr>
        <a:xfrm>
          <a:off x="8315325" y="0"/>
          <a:ext cx="3691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NO</a:t>
          </a:r>
          <a:endParaRPr kumimoji="1" lang="ja-JP" altLang="en-US" sz="1100"/>
        </a:p>
      </xdr:txBody>
    </xdr:sp>
    <xdr:clientData/>
  </xdr:oneCellAnchor>
  <xdr:twoCellAnchor>
    <xdr:from>
      <xdr:col>3</xdr:col>
      <xdr:colOff>828675</xdr:colOff>
      <xdr:row>14</xdr:row>
      <xdr:rowOff>147638</xdr:rowOff>
    </xdr:from>
    <xdr:to>
      <xdr:col>5</xdr:col>
      <xdr:colOff>173330</xdr:colOff>
      <xdr:row>14</xdr:row>
      <xdr:rowOff>404305</xdr:rowOff>
    </xdr:to>
    <xdr:grpSp>
      <xdr:nvGrpSpPr>
        <xdr:cNvPr id="33" name="グループ化 32"/>
        <xdr:cNvGrpSpPr/>
      </xdr:nvGrpSpPr>
      <xdr:grpSpPr>
        <a:xfrm>
          <a:off x="3267075" y="5138738"/>
          <a:ext cx="1344905" cy="256667"/>
          <a:chOff x="3267075" y="1700213"/>
          <a:chExt cx="1344905" cy="275717"/>
        </a:xfrm>
      </xdr:grpSpPr>
      <xdr:sp macro="" textlink="">
        <xdr:nvSpPr>
          <xdr:cNvPr id="34" name="テキスト ボックス 33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5" name="テキスト ボックス 34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11</xdr:row>
      <xdr:rowOff>161925</xdr:rowOff>
    </xdr:from>
    <xdr:to>
      <xdr:col>16</xdr:col>
      <xdr:colOff>0</xdr:colOff>
      <xdr:row>15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6610350" y="3400425"/>
          <a:ext cx="0" cy="5619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12</xdr:row>
      <xdr:rowOff>9525</xdr:rowOff>
    </xdr:from>
    <xdr:to>
      <xdr:col>18</xdr:col>
      <xdr:colOff>0</xdr:colOff>
      <xdr:row>15</xdr:row>
      <xdr:rowOff>9525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7734300" y="3419475"/>
          <a:ext cx="0" cy="5524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12</xdr:row>
      <xdr:rowOff>0</xdr:rowOff>
    </xdr:from>
    <xdr:to>
      <xdr:col>18</xdr:col>
      <xdr:colOff>0</xdr:colOff>
      <xdr:row>12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619875" y="3409950"/>
          <a:ext cx="11144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15</xdr:row>
      <xdr:rowOff>0</xdr:rowOff>
    </xdr:from>
    <xdr:to>
      <xdr:col>18</xdr:col>
      <xdr:colOff>9525</xdr:colOff>
      <xdr:row>15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610350" y="3962400"/>
          <a:ext cx="11334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12</xdr:row>
      <xdr:rowOff>0</xdr:rowOff>
    </xdr:from>
    <xdr:to>
      <xdr:col>21</xdr:col>
      <xdr:colOff>0</xdr:colOff>
      <xdr:row>15</xdr:row>
      <xdr:rowOff>0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V="1">
          <a:off x="7734300" y="3409950"/>
          <a:ext cx="1685925" cy="5524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12</xdr:row>
      <xdr:rowOff>9525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9420225" y="2895600"/>
          <a:ext cx="0" cy="5238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533400</xdr:colOff>
      <xdr:row>9</xdr:row>
      <xdr:rowOff>0</xdr:rowOff>
    </xdr:from>
    <xdr:to>
      <xdr:col>20</xdr:col>
      <xdr:colOff>533400</xdr:colOff>
      <xdr:row>12</xdr:row>
      <xdr:rowOff>9525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 flipV="1">
          <a:off x="7705725" y="2895600"/>
          <a:ext cx="1685925" cy="5238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9</xdr:row>
      <xdr:rowOff>0</xdr:rowOff>
    </xdr:from>
    <xdr:to>
      <xdr:col>18</xdr:col>
      <xdr:colOff>552450</xdr:colOff>
      <xdr:row>11</xdr:row>
      <xdr:rowOff>152400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 flipV="1">
          <a:off x="6629400" y="2895600"/>
          <a:ext cx="1657350" cy="4953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533400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8267700" y="2895600"/>
          <a:ext cx="11525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9525</xdr:rowOff>
    </xdr:from>
    <xdr:to>
      <xdr:col>19</xdr:col>
      <xdr:colOff>0</xdr:colOff>
      <xdr:row>12</xdr:row>
      <xdr:rowOff>9525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8296275" y="29051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12</xdr:row>
      <xdr:rowOff>0</xdr:rowOff>
    </xdr:from>
    <xdr:to>
      <xdr:col>19</xdr:col>
      <xdr:colOff>0</xdr:colOff>
      <xdr:row>15</xdr:row>
      <xdr:rowOff>9525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 flipV="1">
          <a:off x="6610350" y="3409950"/>
          <a:ext cx="168592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21</xdr:col>
      <xdr:colOff>0</xdr:colOff>
      <xdr:row>12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8296275" y="3409950"/>
          <a:ext cx="1123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12</xdr:row>
      <xdr:rowOff>133350</xdr:rowOff>
    </xdr:from>
    <xdr:to>
      <xdr:col>20</xdr:col>
      <xdr:colOff>533400</xdr:colOff>
      <xdr:row>13</xdr:row>
      <xdr:rowOff>238125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 flipV="1">
          <a:off x="8743950" y="3543300"/>
          <a:ext cx="647700" cy="2476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14</xdr:row>
      <xdr:rowOff>142875</xdr:rowOff>
    </xdr:from>
    <xdr:to>
      <xdr:col>19</xdr:col>
      <xdr:colOff>47625</xdr:colOff>
      <xdr:row>16</xdr:row>
      <xdr:rowOff>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 flipH="1">
          <a:off x="7743825" y="3933825"/>
          <a:ext cx="600075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504825</xdr:colOff>
      <xdr:row>12</xdr:row>
      <xdr:rowOff>85725</xdr:rowOff>
    </xdr:from>
    <xdr:to>
      <xdr:col>18</xdr:col>
      <xdr:colOff>57150</xdr:colOff>
      <xdr:row>13</xdr:row>
      <xdr:rowOff>152400</xdr:rowOff>
    </xdr:to>
    <xdr:sp macro="" textlink="">
      <xdr:nvSpPr>
        <xdr:cNvPr id="16" name="Rectangle 21"/>
        <xdr:cNvSpPr>
          <a:spLocks noChangeArrowheads="1"/>
        </xdr:cNvSpPr>
      </xdr:nvSpPr>
      <xdr:spPr bwMode="auto">
        <a:xfrm>
          <a:off x="7677150" y="349567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514350</xdr:colOff>
      <xdr:row>4</xdr:row>
      <xdr:rowOff>104775</xdr:rowOff>
    </xdr:from>
    <xdr:to>
      <xdr:col>6</xdr:col>
      <xdr:colOff>118515</xdr:colOff>
      <xdr:row>4</xdr:row>
      <xdr:rowOff>385215</xdr:rowOff>
    </xdr:to>
    <xdr:grpSp>
      <xdr:nvGrpSpPr>
        <xdr:cNvPr id="17" name="グループ化 16"/>
        <xdr:cNvGrpSpPr/>
      </xdr:nvGrpSpPr>
      <xdr:grpSpPr>
        <a:xfrm>
          <a:off x="2247900" y="1543050"/>
          <a:ext cx="975765" cy="280440"/>
          <a:chOff x="1276350" y="619125"/>
          <a:chExt cx="975765" cy="280440"/>
        </a:xfrm>
      </xdr:grpSpPr>
      <xdr:pic>
        <xdr:nvPicPr>
          <xdr:cNvPr id="18" name="図 1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971675" y="619125"/>
            <a:ext cx="280440" cy="280440"/>
          </a:xfrm>
          <a:prstGeom prst="rect">
            <a:avLst/>
          </a:prstGeom>
        </xdr:spPr>
      </xdr:pic>
      <xdr:pic>
        <xdr:nvPicPr>
          <xdr:cNvPr id="19" name="図 18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76350" y="619125"/>
            <a:ext cx="280440" cy="28044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695325</xdr:colOff>
      <xdr:row>0</xdr:row>
      <xdr:rowOff>0</xdr:rowOff>
    </xdr:from>
    <xdr:ext cx="369140" cy="264560"/>
    <xdr:sp macro="" textlink="">
      <xdr:nvSpPr>
        <xdr:cNvPr id="2" name="テキスト ボックス 1"/>
        <xdr:cNvSpPr txBox="1"/>
      </xdr:nvSpPr>
      <xdr:spPr>
        <a:xfrm>
          <a:off x="6715125" y="0"/>
          <a:ext cx="3691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NO</a:t>
          </a:r>
          <a:endParaRPr kumimoji="1" lang="ja-JP" altLang="en-US" sz="1100"/>
        </a:p>
      </xdr:txBody>
    </xdr:sp>
    <xdr:clientData/>
  </xdr:oneCellAnchor>
  <xdr:oneCellAnchor>
    <xdr:from>
      <xdr:col>11</xdr:col>
      <xdr:colOff>342900</xdr:colOff>
      <xdr:row>3</xdr:row>
      <xdr:rowOff>47625</xdr:rowOff>
    </xdr:from>
    <xdr:ext cx="325730" cy="325217"/>
    <xdr:sp macro="" textlink="">
      <xdr:nvSpPr>
        <xdr:cNvPr id="4" name="テキスト ボックス 3"/>
        <xdr:cNvSpPr txBox="1"/>
      </xdr:nvSpPr>
      <xdr:spPr>
        <a:xfrm>
          <a:off x="6267450" y="695325"/>
          <a:ext cx="325730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85725</xdr:rowOff>
    </xdr:from>
    <xdr:to>
      <xdr:col>3</xdr:col>
      <xdr:colOff>276225</xdr:colOff>
      <xdr:row>7</xdr:row>
      <xdr:rowOff>0</xdr:rowOff>
    </xdr:to>
    <xdr:sp macro="" textlink="">
      <xdr:nvSpPr>
        <xdr:cNvPr id="2" name="正方形/長方形 1"/>
        <xdr:cNvSpPr/>
      </xdr:nvSpPr>
      <xdr:spPr>
        <a:xfrm>
          <a:off x="2447925" y="1543050"/>
          <a:ext cx="266700" cy="1714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800100</xdr:colOff>
      <xdr:row>0</xdr:row>
      <xdr:rowOff>57404</xdr:rowOff>
    </xdr:from>
    <xdr:ext cx="559705" cy="275717"/>
    <xdr:sp macro="" textlink="">
      <xdr:nvSpPr>
        <xdr:cNvPr id="3" name="テキスト ボックス 2"/>
        <xdr:cNvSpPr txBox="1">
          <a:spLocks/>
        </xdr:cNvSpPr>
      </xdr:nvSpPr>
      <xdr:spPr>
        <a:xfrm>
          <a:off x="2381250" y="57404"/>
          <a:ext cx="559705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spAutoFit/>
        </a:bodyPr>
        <a:lstStyle/>
        <a:p>
          <a:r>
            <a:rPr kumimoji="1" lang="ja-JP" altLang="en-US" sz="1100"/>
            <a:t>Ｆ</a:t>
          </a:r>
          <a:r>
            <a:rPr kumimoji="1" lang="en-US" altLang="ja-JP" sz="1100"/>
            <a:t>.</a:t>
          </a:r>
          <a:r>
            <a:rPr kumimoji="1" lang="ja-JP" altLang="en-US" sz="1100"/>
            <a:t>Ｇ用</a:t>
          </a:r>
        </a:p>
      </xdr:txBody>
    </xdr:sp>
    <xdr:clientData/>
  </xdr:oneCellAnchor>
  <xdr:twoCellAnchor>
    <xdr:from>
      <xdr:col>3</xdr:col>
      <xdr:colOff>828675</xdr:colOff>
      <xdr:row>7</xdr:row>
      <xdr:rowOff>147638</xdr:rowOff>
    </xdr:from>
    <xdr:to>
      <xdr:col>5</xdr:col>
      <xdr:colOff>173330</xdr:colOff>
      <xdr:row>7</xdr:row>
      <xdr:rowOff>404305</xdr:rowOff>
    </xdr:to>
    <xdr:grpSp>
      <xdr:nvGrpSpPr>
        <xdr:cNvPr id="4" name="グループ化 3"/>
        <xdr:cNvGrpSpPr/>
      </xdr:nvGrpSpPr>
      <xdr:grpSpPr>
        <a:xfrm>
          <a:off x="3267075" y="1804988"/>
          <a:ext cx="1344905" cy="256667"/>
          <a:chOff x="3267075" y="1700213"/>
          <a:chExt cx="1344905" cy="275717"/>
        </a:xfrm>
      </xdr:grpSpPr>
      <xdr:sp macro="" textlink="">
        <xdr:nvSpPr>
          <xdr:cNvPr id="5" name="テキスト ボックス 4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8</xdr:row>
      <xdr:rowOff>147638</xdr:rowOff>
    </xdr:from>
    <xdr:to>
      <xdr:col>5</xdr:col>
      <xdr:colOff>173330</xdr:colOff>
      <xdr:row>8</xdr:row>
      <xdr:rowOff>404305</xdr:rowOff>
    </xdr:to>
    <xdr:grpSp>
      <xdr:nvGrpSpPr>
        <xdr:cNvPr id="7" name="グループ化 6"/>
        <xdr:cNvGrpSpPr/>
      </xdr:nvGrpSpPr>
      <xdr:grpSpPr>
        <a:xfrm>
          <a:off x="3267075" y="2281238"/>
          <a:ext cx="1344905" cy="256667"/>
          <a:chOff x="3267075" y="1700213"/>
          <a:chExt cx="1344905" cy="275717"/>
        </a:xfrm>
      </xdr:grpSpPr>
      <xdr:sp macro="" textlink="">
        <xdr:nvSpPr>
          <xdr:cNvPr id="8" name="テキスト ボックス 7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9</xdr:row>
      <xdr:rowOff>147638</xdr:rowOff>
    </xdr:from>
    <xdr:to>
      <xdr:col>5</xdr:col>
      <xdr:colOff>173330</xdr:colOff>
      <xdr:row>9</xdr:row>
      <xdr:rowOff>404305</xdr:rowOff>
    </xdr:to>
    <xdr:grpSp>
      <xdr:nvGrpSpPr>
        <xdr:cNvPr id="10" name="グループ化 9"/>
        <xdr:cNvGrpSpPr/>
      </xdr:nvGrpSpPr>
      <xdr:grpSpPr>
        <a:xfrm>
          <a:off x="3267075" y="2757488"/>
          <a:ext cx="1344905" cy="256667"/>
          <a:chOff x="3267075" y="1700213"/>
          <a:chExt cx="1344905" cy="275717"/>
        </a:xfrm>
      </xdr:grpSpPr>
      <xdr:sp macro="" textlink="">
        <xdr:nvSpPr>
          <xdr:cNvPr id="11" name="テキスト ボックス 10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10</xdr:row>
      <xdr:rowOff>147638</xdr:rowOff>
    </xdr:from>
    <xdr:to>
      <xdr:col>5</xdr:col>
      <xdr:colOff>173330</xdr:colOff>
      <xdr:row>10</xdr:row>
      <xdr:rowOff>404305</xdr:rowOff>
    </xdr:to>
    <xdr:grpSp>
      <xdr:nvGrpSpPr>
        <xdr:cNvPr id="13" name="グループ化 12"/>
        <xdr:cNvGrpSpPr/>
      </xdr:nvGrpSpPr>
      <xdr:grpSpPr>
        <a:xfrm>
          <a:off x="3267075" y="3233738"/>
          <a:ext cx="1344905" cy="256667"/>
          <a:chOff x="3267075" y="1700213"/>
          <a:chExt cx="1344905" cy="275717"/>
        </a:xfrm>
      </xdr:grpSpPr>
      <xdr:sp macro="" textlink="">
        <xdr:nvSpPr>
          <xdr:cNvPr id="14" name="テキスト ボックス 13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11</xdr:row>
      <xdr:rowOff>147638</xdr:rowOff>
    </xdr:from>
    <xdr:to>
      <xdr:col>5</xdr:col>
      <xdr:colOff>173330</xdr:colOff>
      <xdr:row>11</xdr:row>
      <xdr:rowOff>404305</xdr:rowOff>
    </xdr:to>
    <xdr:grpSp>
      <xdr:nvGrpSpPr>
        <xdr:cNvPr id="16" name="グループ化 15"/>
        <xdr:cNvGrpSpPr/>
      </xdr:nvGrpSpPr>
      <xdr:grpSpPr>
        <a:xfrm>
          <a:off x="3267075" y="3709988"/>
          <a:ext cx="1344905" cy="256667"/>
          <a:chOff x="3267075" y="1700213"/>
          <a:chExt cx="1344905" cy="275717"/>
        </a:xfrm>
      </xdr:grpSpPr>
      <xdr:sp macro="" textlink="">
        <xdr:nvSpPr>
          <xdr:cNvPr id="17" name="テキスト ボックス 16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12</xdr:row>
      <xdr:rowOff>147638</xdr:rowOff>
    </xdr:from>
    <xdr:to>
      <xdr:col>5</xdr:col>
      <xdr:colOff>173330</xdr:colOff>
      <xdr:row>12</xdr:row>
      <xdr:rowOff>404305</xdr:rowOff>
    </xdr:to>
    <xdr:grpSp>
      <xdr:nvGrpSpPr>
        <xdr:cNvPr id="19" name="グループ化 18"/>
        <xdr:cNvGrpSpPr/>
      </xdr:nvGrpSpPr>
      <xdr:grpSpPr>
        <a:xfrm>
          <a:off x="3267075" y="4186238"/>
          <a:ext cx="1344905" cy="256667"/>
          <a:chOff x="3267075" y="1700213"/>
          <a:chExt cx="1344905" cy="275717"/>
        </a:xfrm>
      </xdr:grpSpPr>
      <xdr:sp macro="" textlink="">
        <xdr:nvSpPr>
          <xdr:cNvPr id="20" name="テキスト ボックス 19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828675</xdr:colOff>
      <xdr:row>13</xdr:row>
      <xdr:rowOff>147638</xdr:rowOff>
    </xdr:from>
    <xdr:to>
      <xdr:col>5</xdr:col>
      <xdr:colOff>173330</xdr:colOff>
      <xdr:row>13</xdr:row>
      <xdr:rowOff>404305</xdr:rowOff>
    </xdr:to>
    <xdr:grpSp>
      <xdr:nvGrpSpPr>
        <xdr:cNvPr id="22" name="グループ化 21"/>
        <xdr:cNvGrpSpPr/>
      </xdr:nvGrpSpPr>
      <xdr:grpSpPr>
        <a:xfrm>
          <a:off x="3267075" y="4662488"/>
          <a:ext cx="1344905" cy="256667"/>
          <a:chOff x="3267075" y="1700213"/>
          <a:chExt cx="1344905" cy="275717"/>
        </a:xfrm>
      </xdr:grpSpPr>
      <xdr:sp macro="" textlink="">
        <xdr:nvSpPr>
          <xdr:cNvPr id="23" name="テキスト ボックス 22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828677</xdr:colOff>
      <xdr:row>15</xdr:row>
      <xdr:rowOff>157163</xdr:rowOff>
    </xdr:from>
    <xdr:to>
      <xdr:col>5</xdr:col>
      <xdr:colOff>190500</xdr:colOff>
      <xdr:row>15</xdr:row>
      <xdr:rowOff>400050</xdr:rowOff>
    </xdr:to>
    <xdr:grpSp>
      <xdr:nvGrpSpPr>
        <xdr:cNvPr id="25" name="グループ化 24"/>
        <xdr:cNvGrpSpPr/>
      </xdr:nvGrpSpPr>
      <xdr:grpSpPr>
        <a:xfrm>
          <a:off x="3267077" y="5624513"/>
          <a:ext cx="1362073" cy="242887"/>
          <a:chOff x="3267075" y="1700213"/>
          <a:chExt cx="1344905" cy="275717"/>
        </a:xfrm>
      </xdr:grpSpPr>
      <xdr:sp macro="" textlink="">
        <xdr:nvSpPr>
          <xdr:cNvPr id="26" name="テキスト ボックス 25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838200</xdr:colOff>
      <xdr:row>16</xdr:row>
      <xdr:rowOff>138113</xdr:rowOff>
    </xdr:from>
    <xdr:to>
      <xdr:col>5</xdr:col>
      <xdr:colOff>182855</xdr:colOff>
      <xdr:row>16</xdr:row>
      <xdr:rowOff>394780</xdr:rowOff>
    </xdr:to>
    <xdr:grpSp>
      <xdr:nvGrpSpPr>
        <xdr:cNvPr id="28" name="グループ化 27"/>
        <xdr:cNvGrpSpPr/>
      </xdr:nvGrpSpPr>
      <xdr:grpSpPr>
        <a:xfrm>
          <a:off x="3276600" y="6081713"/>
          <a:ext cx="1344905" cy="256667"/>
          <a:chOff x="3267075" y="1700213"/>
          <a:chExt cx="1344905" cy="275717"/>
        </a:xfrm>
      </xdr:grpSpPr>
      <xdr:sp macro="" textlink="">
        <xdr:nvSpPr>
          <xdr:cNvPr id="29" name="テキスト ボックス 28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0" name="テキスト ボックス 29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  <xdr:oneCellAnchor>
    <xdr:from>
      <xdr:col>5</xdr:col>
      <xdr:colOff>666750</xdr:colOff>
      <xdr:row>5</xdr:row>
      <xdr:rowOff>114300</xdr:rowOff>
    </xdr:from>
    <xdr:ext cx="325730" cy="275717"/>
    <xdr:sp macro="" textlink="">
      <xdr:nvSpPr>
        <xdr:cNvPr id="32" name="テキスト ボックス 31"/>
        <xdr:cNvSpPr txBox="1"/>
      </xdr:nvSpPr>
      <xdr:spPr>
        <a:xfrm>
          <a:off x="5105400" y="1228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</a:t>
          </a:r>
        </a:p>
      </xdr:txBody>
    </xdr:sp>
    <xdr:clientData/>
  </xdr:oneCellAnchor>
  <xdr:oneCellAnchor>
    <xdr:from>
      <xdr:col>9</xdr:col>
      <xdr:colOff>676275</xdr:colOff>
      <xdr:row>0</xdr:row>
      <xdr:rowOff>0</xdr:rowOff>
    </xdr:from>
    <xdr:ext cx="369140" cy="264560"/>
    <xdr:sp macro="" textlink="">
      <xdr:nvSpPr>
        <xdr:cNvPr id="33" name="テキスト ボックス 32"/>
        <xdr:cNvSpPr txBox="1"/>
      </xdr:nvSpPr>
      <xdr:spPr>
        <a:xfrm>
          <a:off x="8315325" y="0"/>
          <a:ext cx="3691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NO</a:t>
          </a:r>
          <a:endParaRPr kumimoji="1" lang="ja-JP" altLang="en-US" sz="1100"/>
        </a:p>
      </xdr:txBody>
    </xdr:sp>
    <xdr:clientData/>
  </xdr:oneCellAnchor>
  <xdr:twoCellAnchor>
    <xdr:from>
      <xdr:col>3</xdr:col>
      <xdr:colOff>828675</xdr:colOff>
      <xdr:row>14</xdr:row>
      <xdr:rowOff>147638</xdr:rowOff>
    </xdr:from>
    <xdr:to>
      <xdr:col>5</xdr:col>
      <xdr:colOff>173330</xdr:colOff>
      <xdr:row>14</xdr:row>
      <xdr:rowOff>404305</xdr:rowOff>
    </xdr:to>
    <xdr:grpSp>
      <xdr:nvGrpSpPr>
        <xdr:cNvPr id="34" name="グループ化 33"/>
        <xdr:cNvGrpSpPr/>
      </xdr:nvGrpSpPr>
      <xdr:grpSpPr>
        <a:xfrm>
          <a:off x="3267075" y="5138738"/>
          <a:ext cx="1344905" cy="256667"/>
          <a:chOff x="3267075" y="1700213"/>
          <a:chExt cx="1344905" cy="275717"/>
        </a:xfrm>
      </xdr:grpSpPr>
      <xdr:sp macro="" textlink="">
        <xdr:nvSpPr>
          <xdr:cNvPr id="35" name="テキスト ボックス 34"/>
          <xdr:cNvSpPr txBox="1">
            <a:spLocks/>
          </xdr:cNvSpPr>
        </xdr:nvSpPr>
        <xdr:spPr>
          <a:xfrm>
            <a:off x="3267075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  <xdr:sp macro="" textlink="">
        <xdr:nvSpPr>
          <xdr:cNvPr id="36" name="テキスト ボックス 35"/>
          <xdr:cNvSpPr txBox="1">
            <a:spLocks/>
          </xdr:cNvSpPr>
        </xdr:nvSpPr>
        <xdr:spPr>
          <a:xfrm>
            <a:off x="4286250" y="1700213"/>
            <a:ext cx="325730" cy="2757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 anchorCtr="0">
            <a:spAutoFit/>
          </a:bodyPr>
          <a:lstStyle/>
          <a:p>
            <a:r>
              <a:rPr kumimoji="1" lang="en-US" altLang="ja-JP" sz="1100"/>
              <a:t>×</a:t>
            </a:r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11</xdr:row>
      <xdr:rowOff>161925</xdr:rowOff>
    </xdr:from>
    <xdr:to>
      <xdr:col>16</xdr:col>
      <xdr:colOff>0</xdr:colOff>
      <xdr:row>15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6610350" y="3352800"/>
          <a:ext cx="0" cy="5619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12</xdr:row>
      <xdr:rowOff>9525</xdr:rowOff>
    </xdr:from>
    <xdr:to>
      <xdr:col>18</xdr:col>
      <xdr:colOff>0</xdr:colOff>
      <xdr:row>15</xdr:row>
      <xdr:rowOff>9525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7734300" y="3371850"/>
          <a:ext cx="0" cy="5524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12</xdr:row>
      <xdr:rowOff>0</xdr:rowOff>
    </xdr:from>
    <xdr:to>
      <xdr:col>18</xdr:col>
      <xdr:colOff>0</xdr:colOff>
      <xdr:row>12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619875" y="3362325"/>
          <a:ext cx="11144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15</xdr:row>
      <xdr:rowOff>0</xdr:rowOff>
    </xdr:from>
    <xdr:to>
      <xdr:col>18</xdr:col>
      <xdr:colOff>9525</xdr:colOff>
      <xdr:row>15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610350" y="3914775"/>
          <a:ext cx="11334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12</xdr:row>
      <xdr:rowOff>0</xdr:rowOff>
    </xdr:from>
    <xdr:to>
      <xdr:col>21</xdr:col>
      <xdr:colOff>0</xdr:colOff>
      <xdr:row>15</xdr:row>
      <xdr:rowOff>0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V="1">
          <a:off x="7734300" y="3362325"/>
          <a:ext cx="1685925" cy="5524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12</xdr:row>
      <xdr:rowOff>9525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9420225" y="2847975"/>
          <a:ext cx="0" cy="5238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533400</xdr:colOff>
      <xdr:row>9</xdr:row>
      <xdr:rowOff>0</xdr:rowOff>
    </xdr:from>
    <xdr:to>
      <xdr:col>20</xdr:col>
      <xdr:colOff>533400</xdr:colOff>
      <xdr:row>12</xdr:row>
      <xdr:rowOff>9525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 flipV="1">
          <a:off x="7705725" y="2847975"/>
          <a:ext cx="1685925" cy="5238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9</xdr:row>
      <xdr:rowOff>0</xdr:rowOff>
    </xdr:from>
    <xdr:to>
      <xdr:col>18</xdr:col>
      <xdr:colOff>552450</xdr:colOff>
      <xdr:row>11</xdr:row>
      <xdr:rowOff>152400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 flipV="1">
          <a:off x="6629400" y="2847975"/>
          <a:ext cx="1657350" cy="4953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533400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8267700" y="2847975"/>
          <a:ext cx="11525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9525</xdr:rowOff>
    </xdr:from>
    <xdr:to>
      <xdr:col>19</xdr:col>
      <xdr:colOff>0</xdr:colOff>
      <xdr:row>12</xdr:row>
      <xdr:rowOff>9525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8296275" y="28575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12</xdr:row>
      <xdr:rowOff>0</xdr:rowOff>
    </xdr:from>
    <xdr:to>
      <xdr:col>19</xdr:col>
      <xdr:colOff>0</xdr:colOff>
      <xdr:row>15</xdr:row>
      <xdr:rowOff>9525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 flipV="1">
          <a:off x="6610350" y="3362325"/>
          <a:ext cx="168592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21</xdr:col>
      <xdr:colOff>0</xdr:colOff>
      <xdr:row>12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8296275" y="3362325"/>
          <a:ext cx="1123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447675</xdr:colOff>
      <xdr:row>12</xdr:row>
      <xdr:rowOff>133350</xdr:rowOff>
    </xdr:from>
    <xdr:to>
      <xdr:col>20</xdr:col>
      <xdr:colOff>533400</xdr:colOff>
      <xdr:row>13</xdr:row>
      <xdr:rowOff>238125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 flipV="1">
          <a:off x="8743950" y="3495675"/>
          <a:ext cx="647700" cy="2476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14</xdr:row>
      <xdr:rowOff>142875</xdr:rowOff>
    </xdr:from>
    <xdr:to>
      <xdr:col>19</xdr:col>
      <xdr:colOff>47625</xdr:colOff>
      <xdr:row>16</xdr:row>
      <xdr:rowOff>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 flipH="1">
          <a:off x="7743825" y="3886200"/>
          <a:ext cx="600075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504825</xdr:colOff>
      <xdr:row>12</xdr:row>
      <xdr:rowOff>85725</xdr:rowOff>
    </xdr:from>
    <xdr:to>
      <xdr:col>18</xdr:col>
      <xdr:colOff>57150</xdr:colOff>
      <xdr:row>13</xdr:row>
      <xdr:rowOff>152400</xdr:rowOff>
    </xdr:to>
    <xdr:sp macro="" textlink="">
      <xdr:nvSpPr>
        <xdr:cNvPr id="16" name="Rectangle 21"/>
        <xdr:cNvSpPr>
          <a:spLocks noChangeArrowheads="1"/>
        </xdr:cNvSpPr>
      </xdr:nvSpPr>
      <xdr:spPr bwMode="auto">
        <a:xfrm>
          <a:off x="7677150" y="34480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514350</xdr:colOff>
      <xdr:row>4</xdr:row>
      <xdr:rowOff>104775</xdr:rowOff>
    </xdr:from>
    <xdr:to>
      <xdr:col>6</xdr:col>
      <xdr:colOff>118515</xdr:colOff>
      <xdr:row>4</xdr:row>
      <xdr:rowOff>385215</xdr:rowOff>
    </xdr:to>
    <xdr:grpSp>
      <xdr:nvGrpSpPr>
        <xdr:cNvPr id="17" name="グループ化 16"/>
        <xdr:cNvGrpSpPr/>
      </xdr:nvGrpSpPr>
      <xdr:grpSpPr>
        <a:xfrm>
          <a:off x="2247900" y="1600200"/>
          <a:ext cx="975765" cy="280440"/>
          <a:chOff x="1276350" y="619125"/>
          <a:chExt cx="975765" cy="280440"/>
        </a:xfrm>
      </xdr:grpSpPr>
      <xdr:pic>
        <xdr:nvPicPr>
          <xdr:cNvPr id="18" name="図 1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971675" y="619125"/>
            <a:ext cx="280440" cy="280440"/>
          </a:xfrm>
          <a:prstGeom prst="rect">
            <a:avLst/>
          </a:prstGeom>
        </xdr:spPr>
      </xdr:pic>
      <xdr:pic>
        <xdr:nvPicPr>
          <xdr:cNvPr id="19" name="図 18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76350" y="619125"/>
            <a:ext cx="280440" cy="2804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workbookViewId="0">
      <selection activeCell="B12" sqref="B12"/>
    </sheetView>
  </sheetViews>
  <sheetFormatPr defaultRowHeight="15.75"/>
  <cols>
    <col min="1" max="1" width="4.375" style="34" customWidth="1"/>
    <col min="2" max="2" width="10.625" style="34" customWidth="1"/>
    <col min="3" max="3" width="12.875" style="34" customWidth="1"/>
    <col min="4" max="4" width="6.75" style="34" customWidth="1"/>
    <col min="5" max="5" width="3.25" style="34" bestFit="1" customWidth="1"/>
    <col min="6" max="6" width="6.75" style="34" customWidth="1"/>
    <col min="7" max="7" width="3.25" style="34" bestFit="1" customWidth="1"/>
    <col min="8" max="9" width="6.75" style="34" customWidth="1"/>
    <col min="10" max="10" width="9.375" style="34" customWidth="1"/>
    <col min="11" max="11" width="11.625" style="34" customWidth="1"/>
    <col min="12" max="12" width="10.25" style="34" customWidth="1"/>
    <col min="13" max="16384" width="9" style="34"/>
  </cols>
  <sheetData>
    <row r="1" spans="1:22" ht="16.5">
      <c r="A1" s="161">
        <v>43115</v>
      </c>
      <c r="B1" s="161"/>
      <c r="C1" s="161"/>
      <c r="D1" s="81"/>
      <c r="E1" s="81"/>
      <c r="F1" s="81"/>
      <c r="G1" s="81"/>
      <c r="H1" s="82"/>
      <c r="I1" s="82"/>
      <c r="J1" s="82"/>
      <c r="L1" s="37"/>
      <c r="P1" s="115"/>
      <c r="Q1" s="115"/>
      <c r="R1" s="115" t="s">
        <v>56</v>
      </c>
      <c r="S1" s="115"/>
      <c r="T1" s="115"/>
      <c r="U1" s="115"/>
      <c r="V1" s="115"/>
    </row>
    <row r="2" spans="1:22">
      <c r="A2" s="82"/>
      <c r="B2" s="82"/>
      <c r="C2" s="82"/>
      <c r="D2" s="82"/>
      <c r="E2" s="82"/>
      <c r="F2" s="82"/>
      <c r="G2" s="82"/>
      <c r="H2" s="82"/>
      <c r="I2" s="82"/>
      <c r="J2" s="82"/>
      <c r="P2" s="115"/>
      <c r="Q2" s="115"/>
      <c r="R2" s="115" t="s">
        <v>19</v>
      </c>
      <c r="S2" s="115"/>
      <c r="T2" s="115"/>
      <c r="U2" s="115"/>
      <c r="V2" s="115"/>
    </row>
    <row r="3" spans="1:22" ht="18.75" customHeight="1">
      <c r="A3" s="162" t="s">
        <v>17</v>
      </c>
      <c r="B3" s="162"/>
      <c r="C3" s="162"/>
      <c r="D3" s="162"/>
      <c r="E3" s="162"/>
      <c r="F3" s="162"/>
      <c r="G3" s="82"/>
      <c r="H3" s="82"/>
      <c r="I3" s="82"/>
      <c r="J3" s="82"/>
      <c r="P3" s="115"/>
      <c r="Q3" s="115"/>
      <c r="R3" s="115" t="s">
        <v>18</v>
      </c>
      <c r="S3" s="115"/>
      <c r="T3" s="115"/>
      <c r="U3" s="115"/>
      <c r="V3" s="115"/>
    </row>
    <row r="4" spans="1:22" ht="30" customHeight="1">
      <c r="A4" s="163" t="s">
        <v>59</v>
      </c>
      <c r="B4" s="163"/>
      <c r="C4" s="163"/>
      <c r="D4" s="163"/>
      <c r="E4" s="163"/>
      <c r="F4" s="163"/>
      <c r="H4" s="82" t="s">
        <v>74</v>
      </c>
      <c r="I4" s="164"/>
      <c r="J4" s="164"/>
      <c r="K4" s="164"/>
      <c r="L4" s="164"/>
      <c r="P4" s="115"/>
      <c r="Q4" s="115"/>
      <c r="R4" s="115"/>
      <c r="S4" s="115"/>
      <c r="T4" s="115"/>
      <c r="U4" s="115"/>
      <c r="V4" s="115"/>
    </row>
    <row r="5" spans="1:22" ht="15.75" customHeight="1">
      <c r="A5" s="165" t="s">
        <v>14</v>
      </c>
      <c r="B5" s="165"/>
      <c r="C5" s="165"/>
      <c r="D5" s="165"/>
      <c r="E5" s="165"/>
      <c r="F5" s="165"/>
      <c r="P5" s="115"/>
      <c r="Q5" s="115"/>
      <c r="R5" s="115"/>
      <c r="S5" s="115"/>
      <c r="T5" s="115"/>
      <c r="U5" s="115"/>
      <c r="V5" s="115"/>
    </row>
    <row r="6" spans="1:22" ht="9" customHeight="1">
      <c r="D6" s="83"/>
      <c r="E6" s="83"/>
      <c r="F6" s="83"/>
      <c r="P6" s="115"/>
      <c r="Q6" s="115"/>
      <c r="R6" s="115"/>
      <c r="S6" s="115"/>
      <c r="T6" s="115"/>
      <c r="U6" s="115"/>
      <c r="V6" s="115"/>
    </row>
    <row r="7" spans="1:22">
      <c r="A7" s="82"/>
      <c r="B7" s="82"/>
      <c r="P7" s="115"/>
      <c r="Q7" s="115"/>
      <c r="R7" s="115"/>
      <c r="S7" s="115"/>
      <c r="T7" s="115"/>
      <c r="U7" s="115"/>
      <c r="V7" s="115"/>
    </row>
    <row r="8" spans="1:22" ht="25.5" customHeight="1">
      <c r="A8" s="166" t="s">
        <v>56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</row>
    <row r="9" spans="1:22" ht="16.5" customHeight="1">
      <c r="A9" s="82"/>
      <c r="B9" s="82"/>
    </row>
    <row r="10" spans="1:22" ht="16.5" thickBot="1">
      <c r="B10" s="83"/>
    </row>
    <row r="11" spans="1:22">
      <c r="A11" s="85" t="s">
        <v>15</v>
      </c>
      <c r="B11" s="86" t="s">
        <v>75</v>
      </c>
      <c r="C11" s="86" t="s">
        <v>8</v>
      </c>
      <c r="D11" s="158" t="s">
        <v>76</v>
      </c>
      <c r="E11" s="159"/>
      <c r="F11" s="159"/>
      <c r="G11" s="159"/>
      <c r="H11" s="160"/>
      <c r="I11" s="86" t="s">
        <v>77</v>
      </c>
      <c r="J11" s="86" t="s">
        <v>80</v>
      </c>
      <c r="K11" s="86" t="s">
        <v>81</v>
      </c>
      <c r="L11" s="87" t="s">
        <v>7</v>
      </c>
    </row>
    <row r="12" spans="1:22" ht="30" customHeight="1">
      <c r="A12" s="88">
        <v>1</v>
      </c>
      <c r="B12" s="91"/>
      <c r="C12" s="91"/>
      <c r="D12" s="92"/>
      <c r="E12" s="93"/>
      <c r="F12" s="93"/>
      <c r="G12" s="93"/>
      <c r="H12" s="94"/>
      <c r="I12" s="95"/>
      <c r="J12" s="96"/>
      <c r="K12" s="97"/>
      <c r="L12" s="98"/>
    </row>
    <row r="13" spans="1:22" ht="30" customHeight="1">
      <c r="A13" s="88">
        <v>2</v>
      </c>
      <c r="B13" s="91"/>
      <c r="C13" s="91"/>
      <c r="D13" s="92"/>
      <c r="E13" s="93"/>
      <c r="F13" s="93"/>
      <c r="G13" s="93"/>
      <c r="H13" s="94"/>
      <c r="I13" s="95"/>
      <c r="J13" s="96"/>
      <c r="K13" s="97"/>
      <c r="L13" s="98"/>
    </row>
    <row r="14" spans="1:22" ht="30" customHeight="1">
      <c r="A14" s="88">
        <v>3</v>
      </c>
      <c r="B14" s="91"/>
      <c r="C14" s="91"/>
      <c r="D14" s="92"/>
      <c r="E14" s="93"/>
      <c r="F14" s="93"/>
      <c r="G14" s="93"/>
      <c r="H14" s="94"/>
      <c r="I14" s="95"/>
      <c r="J14" s="96"/>
      <c r="K14" s="97"/>
      <c r="L14" s="98"/>
    </row>
    <row r="15" spans="1:22" ht="30" customHeight="1">
      <c r="A15" s="88">
        <v>4</v>
      </c>
      <c r="B15" s="91"/>
      <c r="C15" s="91"/>
      <c r="D15" s="92"/>
      <c r="E15" s="93"/>
      <c r="F15" s="93"/>
      <c r="G15" s="93"/>
      <c r="H15" s="94"/>
      <c r="I15" s="95"/>
      <c r="J15" s="96"/>
      <c r="K15" s="97"/>
      <c r="L15" s="98"/>
    </row>
    <row r="16" spans="1:22" ht="30" customHeight="1" thickBot="1">
      <c r="A16" s="89">
        <v>5</v>
      </c>
      <c r="B16" s="99"/>
      <c r="C16" s="99"/>
      <c r="D16" s="100"/>
      <c r="E16" s="101"/>
      <c r="F16" s="101"/>
      <c r="G16" s="101"/>
      <c r="H16" s="102"/>
      <c r="I16" s="103"/>
      <c r="J16" s="104"/>
      <c r="K16" s="105"/>
      <c r="L16" s="106"/>
    </row>
    <row r="17" spans="1:12" ht="30" customHeight="1">
      <c r="A17" s="90">
        <v>6</v>
      </c>
      <c r="B17" s="107"/>
      <c r="C17" s="107"/>
      <c r="D17" s="108"/>
      <c r="E17" s="109"/>
      <c r="F17" s="109"/>
      <c r="G17" s="109"/>
      <c r="H17" s="110"/>
      <c r="I17" s="111"/>
      <c r="J17" s="112"/>
      <c r="K17" s="113"/>
      <c r="L17" s="114"/>
    </row>
    <row r="18" spans="1:12" ht="30" customHeight="1">
      <c r="A18" s="88">
        <v>7</v>
      </c>
      <c r="B18" s="91"/>
      <c r="C18" s="91"/>
      <c r="D18" s="92"/>
      <c r="E18" s="93"/>
      <c r="F18" s="93"/>
      <c r="G18" s="93"/>
      <c r="H18" s="94"/>
      <c r="I18" s="95"/>
      <c r="J18" s="96"/>
      <c r="K18" s="97"/>
      <c r="L18" s="98"/>
    </row>
    <row r="19" spans="1:12" ht="30" customHeight="1">
      <c r="A19" s="88">
        <v>8</v>
      </c>
      <c r="B19" s="91"/>
      <c r="C19" s="91"/>
      <c r="D19" s="92"/>
      <c r="E19" s="93"/>
      <c r="F19" s="93"/>
      <c r="G19" s="93"/>
      <c r="H19" s="94"/>
      <c r="I19" s="95"/>
      <c r="J19" s="96"/>
      <c r="K19" s="97"/>
      <c r="L19" s="98"/>
    </row>
    <row r="20" spans="1:12" ht="30" customHeight="1">
      <c r="A20" s="88">
        <v>9</v>
      </c>
      <c r="B20" s="91"/>
      <c r="C20" s="91"/>
      <c r="D20" s="92"/>
      <c r="E20" s="93"/>
      <c r="F20" s="93"/>
      <c r="G20" s="93"/>
      <c r="H20" s="94"/>
      <c r="I20" s="95"/>
      <c r="J20" s="96"/>
      <c r="K20" s="97"/>
      <c r="L20" s="98"/>
    </row>
    <row r="21" spans="1:12" ht="30" customHeight="1" thickBot="1">
      <c r="A21" s="89">
        <v>10</v>
      </c>
      <c r="B21" s="99"/>
      <c r="C21" s="99"/>
      <c r="D21" s="100"/>
      <c r="E21" s="101"/>
      <c r="F21" s="101"/>
      <c r="G21" s="101"/>
      <c r="H21" s="102"/>
      <c r="I21" s="103"/>
      <c r="J21" s="104"/>
      <c r="K21" s="105"/>
      <c r="L21" s="106"/>
    </row>
    <row r="22" spans="1:12" ht="30" customHeight="1">
      <c r="A22" s="90">
        <v>11</v>
      </c>
      <c r="B22" s="107"/>
      <c r="C22" s="107"/>
      <c r="D22" s="108"/>
      <c r="E22" s="109"/>
      <c r="F22" s="109"/>
      <c r="G22" s="109"/>
      <c r="H22" s="110"/>
      <c r="I22" s="111"/>
      <c r="J22" s="112"/>
      <c r="K22" s="113"/>
      <c r="L22" s="114"/>
    </row>
    <row r="23" spans="1:12" ht="30" customHeight="1">
      <c r="A23" s="88">
        <v>12</v>
      </c>
      <c r="B23" s="91"/>
      <c r="C23" s="91"/>
      <c r="D23" s="92"/>
      <c r="E23" s="93"/>
      <c r="F23" s="93"/>
      <c r="G23" s="93"/>
      <c r="H23" s="94"/>
      <c r="I23" s="95"/>
      <c r="J23" s="96"/>
      <c r="K23" s="97"/>
      <c r="L23" s="98"/>
    </row>
    <row r="24" spans="1:12" ht="30" customHeight="1">
      <c r="A24" s="88">
        <v>13</v>
      </c>
      <c r="B24" s="91"/>
      <c r="C24" s="91"/>
      <c r="D24" s="92"/>
      <c r="E24" s="93"/>
      <c r="F24" s="93"/>
      <c r="G24" s="93"/>
      <c r="H24" s="94"/>
      <c r="I24" s="95"/>
      <c r="J24" s="96"/>
      <c r="K24" s="97"/>
      <c r="L24" s="98"/>
    </row>
    <row r="25" spans="1:12" ht="30" customHeight="1">
      <c r="A25" s="88">
        <v>14</v>
      </c>
      <c r="B25" s="91"/>
      <c r="C25" s="91"/>
      <c r="D25" s="92"/>
      <c r="E25" s="93"/>
      <c r="F25" s="93"/>
      <c r="G25" s="93"/>
      <c r="H25" s="94"/>
      <c r="I25" s="95"/>
      <c r="J25" s="96"/>
      <c r="K25" s="97"/>
      <c r="L25" s="98"/>
    </row>
    <row r="26" spans="1:12" ht="30" customHeight="1" thickBot="1">
      <c r="A26" s="89">
        <v>15</v>
      </c>
      <c r="B26" s="99"/>
      <c r="C26" s="99"/>
      <c r="D26" s="100"/>
      <c r="E26" s="101"/>
      <c r="F26" s="101"/>
      <c r="G26" s="101"/>
      <c r="H26" s="102"/>
      <c r="I26" s="103"/>
      <c r="J26" s="104"/>
      <c r="K26" s="105"/>
      <c r="L26" s="106"/>
    </row>
    <row r="27" spans="1:12" ht="30" customHeight="1">
      <c r="A27" s="90">
        <v>16</v>
      </c>
      <c r="B27" s="107"/>
      <c r="C27" s="107"/>
      <c r="D27" s="108"/>
      <c r="E27" s="109"/>
      <c r="F27" s="109"/>
      <c r="G27" s="109"/>
      <c r="H27" s="110"/>
      <c r="I27" s="111"/>
      <c r="J27" s="112"/>
      <c r="K27" s="113"/>
      <c r="L27" s="114"/>
    </row>
    <row r="28" spans="1:12" ht="30" customHeight="1">
      <c r="A28" s="88">
        <v>17</v>
      </c>
      <c r="B28" s="91"/>
      <c r="C28" s="91"/>
      <c r="D28" s="92"/>
      <c r="E28" s="93"/>
      <c r="F28" s="93"/>
      <c r="G28" s="93"/>
      <c r="H28" s="94"/>
      <c r="I28" s="95"/>
      <c r="J28" s="96"/>
      <c r="K28" s="97"/>
      <c r="L28" s="98"/>
    </row>
    <row r="29" spans="1:12" ht="30" customHeight="1">
      <c r="A29" s="88">
        <v>18</v>
      </c>
      <c r="B29" s="91"/>
      <c r="C29" s="91"/>
      <c r="D29" s="92"/>
      <c r="E29" s="93"/>
      <c r="F29" s="93"/>
      <c r="G29" s="93"/>
      <c r="H29" s="94"/>
      <c r="I29" s="95"/>
      <c r="J29" s="96"/>
      <c r="K29" s="97"/>
      <c r="L29" s="98"/>
    </row>
    <row r="30" spans="1:12" ht="30" customHeight="1">
      <c r="A30" s="88">
        <v>19</v>
      </c>
      <c r="B30" s="91"/>
      <c r="C30" s="91"/>
      <c r="D30" s="92"/>
      <c r="E30" s="93"/>
      <c r="F30" s="93"/>
      <c r="G30" s="93"/>
      <c r="H30" s="94"/>
      <c r="I30" s="95"/>
      <c r="J30" s="96"/>
      <c r="K30" s="97"/>
      <c r="L30" s="98"/>
    </row>
    <row r="31" spans="1:12" ht="30" customHeight="1" thickBot="1">
      <c r="A31" s="89">
        <v>20</v>
      </c>
      <c r="B31" s="99"/>
      <c r="C31" s="99"/>
      <c r="D31" s="100"/>
      <c r="E31" s="101"/>
      <c r="F31" s="101"/>
      <c r="G31" s="101"/>
      <c r="H31" s="102"/>
      <c r="I31" s="103"/>
      <c r="J31" s="104"/>
      <c r="K31" s="105"/>
      <c r="L31" s="106"/>
    </row>
    <row r="32" spans="1:12">
      <c r="D32" s="84"/>
      <c r="E32" s="84"/>
      <c r="F32" s="84"/>
      <c r="G32" s="84"/>
      <c r="H32" s="84"/>
      <c r="I32" s="84"/>
    </row>
    <row r="33" spans="4:9">
      <c r="D33" s="84"/>
      <c r="E33" s="84"/>
      <c r="F33" s="84"/>
      <c r="G33" s="84"/>
      <c r="H33" s="84"/>
      <c r="I33" s="84"/>
    </row>
    <row r="34" spans="4:9">
      <c r="D34" s="84"/>
      <c r="E34" s="84"/>
      <c r="F34" s="84"/>
      <c r="G34" s="84"/>
      <c r="H34" s="84"/>
      <c r="I34" s="84"/>
    </row>
    <row r="35" spans="4:9">
      <c r="D35" s="84"/>
      <c r="E35" s="84"/>
      <c r="F35" s="84"/>
      <c r="G35" s="84"/>
      <c r="H35" s="84"/>
      <c r="I35" s="84"/>
    </row>
    <row r="36" spans="4:9">
      <c r="D36" s="84"/>
      <c r="E36" s="84"/>
      <c r="F36" s="84"/>
      <c r="G36" s="84"/>
      <c r="H36" s="84"/>
      <c r="I36" s="84"/>
    </row>
    <row r="37" spans="4:9">
      <c r="D37" s="84"/>
      <c r="E37" s="84"/>
      <c r="F37" s="84"/>
      <c r="G37" s="84"/>
      <c r="H37" s="84"/>
      <c r="I37" s="84"/>
    </row>
  </sheetData>
  <mergeCells count="7">
    <mergeCell ref="D11:H11"/>
    <mergeCell ref="A1:C1"/>
    <mergeCell ref="A3:F3"/>
    <mergeCell ref="A4:F4"/>
    <mergeCell ref="I4:L4"/>
    <mergeCell ref="A5:F5"/>
    <mergeCell ref="A8:L8"/>
  </mergeCells>
  <phoneticPr fontId="1"/>
  <dataValidations count="1">
    <dataValidation type="list" allowBlank="1" showInputMessage="1" showErrorMessage="1" sqref="A8">
      <formula1>$R$1:$R$3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B8" sqref="B8"/>
    </sheetView>
  </sheetViews>
  <sheetFormatPr defaultRowHeight="13.5"/>
  <cols>
    <col min="1" max="1" width="5.625" style="1" customWidth="1"/>
    <col min="2" max="2" width="15.125" style="1" customWidth="1"/>
    <col min="3" max="3" width="11.25" style="1" customWidth="1"/>
    <col min="4" max="6" width="13.125" style="1" customWidth="1"/>
    <col min="7" max="10" width="9.625" style="1" customWidth="1"/>
    <col min="11" max="11" width="19.375" style="1" customWidth="1"/>
    <col min="12" max="16384" width="9" style="1"/>
  </cols>
  <sheetData>
    <row r="1" spans="1:15" ht="17.25" customHeight="1">
      <c r="A1" s="189" t="s">
        <v>17</v>
      </c>
      <c r="B1" s="189"/>
      <c r="C1" s="189"/>
      <c r="D1" s="34"/>
      <c r="E1" s="166" t="s">
        <v>56</v>
      </c>
      <c r="F1" s="166"/>
      <c r="G1" s="166"/>
      <c r="H1" s="35"/>
      <c r="I1" s="35"/>
      <c r="J1" s="116"/>
      <c r="K1" s="37"/>
      <c r="L1" s="34"/>
      <c r="M1" s="115" t="s">
        <v>56</v>
      </c>
      <c r="N1" s="115"/>
      <c r="O1" s="115"/>
    </row>
    <row r="2" spans="1:15" ht="14.25" customHeight="1" thickBot="1">
      <c r="A2" s="189"/>
      <c r="B2" s="189"/>
      <c r="C2" s="189"/>
      <c r="D2" s="35"/>
      <c r="E2" s="190"/>
      <c r="F2" s="190"/>
      <c r="G2" s="190"/>
      <c r="H2" s="35"/>
      <c r="I2" s="35"/>
      <c r="J2" s="191" t="s">
        <v>59</v>
      </c>
      <c r="K2" s="191"/>
      <c r="L2" s="34"/>
      <c r="M2" s="115" t="s">
        <v>19</v>
      </c>
      <c r="N2" s="115"/>
      <c r="O2" s="115"/>
    </row>
    <row r="3" spans="1:15" ht="15.75">
      <c r="A3" s="192" t="s">
        <v>0</v>
      </c>
      <c r="B3" s="193"/>
      <c r="C3" s="194"/>
      <c r="D3" s="192" t="s">
        <v>3</v>
      </c>
      <c r="E3" s="193"/>
      <c r="F3" s="194"/>
      <c r="G3" s="192" t="s">
        <v>4</v>
      </c>
      <c r="H3" s="193"/>
      <c r="I3" s="194"/>
      <c r="J3" s="191"/>
      <c r="K3" s="191"/>
      <c r="L3" s="34"/>
      <c r="M3" s="115" t="s">
        <v>18</v>
      </c>
      <c r="N3" s="115"/>
      <c r="O3" s="115"/>
    </row>
    <row r="4" spans="1:15" ht="27" customHeight="1" thickBot="1">
      <c r="A4" s="179">
        <v>43101</v>
      </c>
      <c r="B4" s="172"/>
      <c r="C4" s="173"/>
      <c r="D4" s="180"/>
      <c r="E4" s="170"/>
      <c r="F4" s="181"/>
      <c r="G4" s="180" t="s">
        <v>22</v>
      </c>
      <c r="H4" s="170"/>
      <c r="I4" s="181"/>
      <c r="J4" s="182" t="s">
        <v>14</v>
      </c>
      <c r="K4" s="183"/>
      <c r="L4" s="34"/>
      <c r="M4" s="115"/>
      <c r="N4" s="115"/>
      <c r="O4" s="115"/>
    </row>
    <row r="5" spans="1:15" ht="13.5" customHeight="1">
      <c r="A5" s="184" t="s">
        <v>1</v>
      </c>
      <c r="B5" s="185"/>
      <c r="C5" s="185"/>
      <c r="D5" s="186" t="s">
        <v>5</v>
      </c>
      <c r="E5" s="185"/>
      <c r="F5" s="185"/>
      <c r="G5" s="186" t="s">
        <v>6</v>
      </c>
      <c r="H5" s="185"/>
      <c r="I5" s="187"/>
      <c r="J5" s="185" t="s">
        <v>7</v>
      </c>
      <c r="K5" s="188"/>
      <c r="L5" s="34"/>
      <c r="M5" s="115"/>
      <c r="N5" s="115"/>
      <c r="O5" s="115"/>
    </row>
    <row r="6" spans="1:15" ht="27" customHeight="1" thickBot="1">
      <c r="A6" s="167"/>
      <c r="B6" s="168"/>
      <c r="C6" s="168"/>
      <c r="D6" s="169"/>
      <c r="E6" s="170"/>
      <c r="F6" s="170"/>
      <c r="G6" s="171">
        <v>43108</v>
      </c>
      <c r="H6" s="172"/>
      <c r="I6" s="173"/>
      <c r="J6" s="174"/>
      <c r="K6" s="175"/>
      <c r="L6" s="34"/>
      <c r="M6" s="115"/>
      <c r="N6" s="115"/>
      <c r="O6" s="115"/>
    </row>
    <row r="7" spans="1:15" ht="15.75" customHeight="1">
      <c r="A7" s="176" t="s">
        <v>16</v>
      </c>
      <c r="B7" s="177"/>
      <c r="C7" s="40" t="s">
        <v>8</v>
      </c>
      <c r="D7" s="178" t="s">
        <v>9</v>
      </c>
      <c r="E7" s="177"/>
      <c r="F7" s="177"/>
      <c r="G7" s="40" t="s">
        <v>10</v>
      </c>
      <c r="H7" s="117" t="s">
        <v>11</v>
      </c>
      <c r="I7" s="40" t="s">
        <v>12</v>
      </c>
      <c r="J7" s="117" t="s">
        <v>13</v>
      </c>
      <c r="K7" s="41" t="s">
        <v>7</v>
      </c>
      <c r="L7" s="34"/>
      <c r="M7" s="115"/>
      <c r="N7" s="115"/>
      <c r="O7" s="115"/>
    </row>
    <row r="8" spans="1:15" ht="37.5" customHeight="1">
      <c r="A8" s="137">
        <v>1</v>
      </c>
      <c r="B8" s="138"/>
      <c r="C8" s="129"/>
      <c r="D8" s="38"/>
      <c r="E8" s="39"/>
      <c r="F8" s="39"/>
      <c r="G8" s="139"/>
      <c r="H8" s="125"/>
      <c r="I8" s="139"/>
      <c r="J8" s="140" t="s">
        <v>20</v>
      </c>
      <c r="K8" s="126"/>
      <c r="L8" s="34"/>
      <c r="M8" s="115"/>
      <c r="N8" s="115"/>
      <c r="O8" s="115"/>
    </row>
    <row r="9" spans="1:15" ht="37.5" customHeight="1">
      <c r="A9" s="137">
        <v>2</v>
      </c>
      <c r="B9" s="138"/>
      <c r="C9" s="129"/>
      <c r="D9" s="38"/>
      <c r="E9" s="39"/>
      <c r="F9" s="39"/>
      <c r="G9" s="139"/>
      <c r="H9" s="125"/>
      <c r="I9" s="139"/>
      <c r="J9" s="125" t="s">
        <v>20</v>
      </c>
      <c r="K9" s="126"/>
      <c r="L9" s="34"/>
      <c r="M9" s="115"/>
      <c r="N9" s="115"/>
      <c r="O9" s="115"/>
    </row>
    <row r="10" spans="1:15" ht="37.5" customHeight="1">
      <c r="A10" s="127">
        <v>3</v>
      </c>
      <c r="B10" s="128"/>
      <c r="C10" s="129"/>
      <c r="D10" s="38"/>
      <c r="E10" s="39"/>
      <c r="F10" s="39"/>
      <c r="G10" s="130"/>
      <c r="H10" s="131"/>
      <c r="I10" s="130"/>
      <c r="J10" s="125" t="s">
        <v>20</v>
      </c>
      <c r="K10" s="126"/>
      <c r="L10" s="34"/>
      <c r="M10" s="115"/>
      <c r="N10" s="115"/>
      <c r="O10" s="115"/>
    </row>
    <row r="11" spans="1:15" ht="37.5" customHeight="1">
      <c r="A11" s="146">
        <v>4</v>
      </c>
      <c r="B11" s="147"/>
      <c r="C11" s="156"/>
      <c r="D11" s="149"/>
      <c r="E11" s="150"/>
      <c r="F11" s="150"/>
      <c r="G11" s="151"/>
      <c r="H11" s="152"/>
      <c r="I11" s="151"/>
      <c r="J11" s="152" t="s">
        <v>20</v>
      </c>
      <c r="K11" s="157"/>
      <c r="L11" s="34"/>
      <c r="M11" s="115"/>
      <c r="N11" s="115"/>
      <c r="O11" s="115"/>
    </row>
    <row r="12" spans="1:15" ht="37.5" customHeight="1">
      <c r="A12" s="119">
        <v>5</v>
      </c>
      <c r="B12" s="120"/>
      <c r="C12" s="121"/>
      <c r="D12" s="154"/>
      <c r="E12" s="155"/>
      <c r="F12" s="155"/>
      <c r="G12" s="122"/>
      <c r="H12" s="123"/>
      <c r="I12" s="122"/>
      <c r="J12" s="124" t="s">
        <v>20</v>
      </c>
      <c r="K12" s="118"/>
      <c r="L12" s="34"/>
      <c r="M12" s="34"/>
      <c r="N12" s="34"/>
      <c r="O12" s="34"/>
    </row>
    <row r="13" spans="1:15" ht="37.5" customHeight="1">
      <c r="A13" s="127">
        <v>6</v>
      </c>
      <c r="B13" s="128"/>
      <c r="C13" s="129"/>
      <c r="D13" s="38"/>
      <c r="E13" s="39"/>
      <c r="F13" s="39"/>
      <c r="G13" s="130"/>
      <c r="H13" s="131"/>
      <c r="I13" s="130"/>
      <c r="J13" s="125" t="s">
        <v>20</v>
      </c>
      <c r="K13" s="126"/>
      <c r="L13" s="34"/>
      <c r="M13" s="34"/>
      <c r="N13" s="34"/>
      <c r="O13" s="34"/>
    </row>
    <row r="14" spans="1:15" ht="37.5" customHeight="1">
      <c r="A14" s="127">
        <v>7</v>
      </c>
      <c r="B14" s="128"/>
      <c r="C14" s="129"/>
      <c r="D14" s="38"/>
      <c r="E14" s="39"/>
      <c r="F14" s="39"/>
      <c r="G14" s="130"/>
      <c r="H14" s="131"/>
      <c r="I14" s="130"/>
      <c r="J14" s="125" t="s">
        <v>20</v>
      </c>
      <c r="K14" s="126"/>
      <c r="L14" s="34"/>
      <c r="M14" s="34"/>
      <c r="N14" s="34"/>
      <c r="O14" s="34"/>
    </row>
    <row r="15" spans="1:15" ht="37.5" customHeight="1">
      <c r="A15" s="127">
        <v>8</v>
      </c>
      <c r="B15" s="128"/>
      <c r="C15" s="132"/>
      <c r="D15" s="38"/>
      <c r="E15" s="39"/>
      <c r="F15" s="39"/>
      <c r="G15" s="130"/>
      <c r="H15" s="131"/>
      <c r="I15" s="130"/>
      <c r="J15" s="125" t="s">
        <v>20</v>
      </c>
      <c r="K15" s="133"/>
      <c r="L15" s="34"/>
      <c r="M15" s="34"/>
      <c r="N15" s="34"/>
      <c r="O15" s="34"/>
    </row>
    <row r="16" spans="1:15" ht="37.5" customHeight="1">
      <c r="A16" s="146">
        <v>9</v>
      </c>
      <c r="B16" s="147"/>
      <c r="C16" s="148"/>
      <c r="D16" s="149"/>
      <c r="E16" s="150"/>
      <c r="F16" s="150"/>
      <c r="G16" s="151"/>
      <c r="H16" s="152"/>
      <c r="I16" s="151"/>
      <c r="J16" s="152" t="s">
        <v>20</v>
      </c>
      <c r="K16" s="153"/>
      <c r="L16" s="34"/>
      <c r="M16" s="34"/>
      <c r="N16" s="34"/>
      <c r="O16" s="34"/>
    </row>
    <row r="17" spans="1:15" ht="37.5" customHeight="1" thickBot="1">
      <c r="A17" s="141">
        <v>10</v>
      </c>
      <c r="B17" s="142"/>
      <c r="C17" s="134"/>
      <c r="D17" s="143"/>
      <c r="E17" s="144"/>
      <c r="F17" s="144"/>
      <c r="G17" s="145"/>
      <c r="H17" s="135"/>
      <c r="I17" s="145"/>
      <c r="J17" s="135" t="s">
        <v>20</v>
      </c>
      <c r="K17" s="136"/>
      <c r="L17" s="34"/>
      <c r="M17" s="34"/>
      <c r="N17" s="34"/>
      <c r="O17" s="34"/>
    </row>
    <row r="18" spans="1:15" ht="15.7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ht="15.7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15.7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ht="15.7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</sheetData>
  <mergeCells count="20">
    <mergeCell ref="A1:C2"/>
    <mergeCell ref="E1:G2"/>
    <mergeCell ref="J2:K3"/>
    <mergeCell ref="A3:C3"/>
    <mergeCell ref="D3:F3"/>
    <mergeCell ref="G3:I3"/>
    <mergeCell ref="A4:C4"/>
    <mergeCell ref="D4:F4"/>
    <mergeCell ref="G4:I4"/>
    <mergeCell ref="J4:K4"/>
    <mergeCell ref="A5:C5"/>
    <mergeCell ref="D5:F5"/>
    <mergeCell ref="G5:I5"/>
    <mergeCell ref="J5:K5"/>
    <mergeCell ref="A6:C6"/>
    <mergeCell ref="D6:F6"/>
    <mergeCell ref="G6:I6"/>
    <mergeCell ref="J6:K6"/>
    <mergeCell ref="A7:B7"/>
    <mergeCell ref="D7:F7"/>
  </mergeCells>
  <phoneticPr fontId="1"/>
  <dataValidations count="1">
    <dataValidation type="list" allowBlank="1" showInputMessage="1" showErrorMessage="1" sqref="E1">
      <formula1>$M$1:$M$3</formula1>
    </dataValidation>
  </dataValidations>
  <printOptions horizontalCentered="1" verticalCentered="1"/>
  <pageMargins left="0.23622047244094491" right="0.23622047244094491" top="0.82677165354330717" bottom="0" header="0.31496062992125984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7"/>
  <sheetViews>
    <sheetView showGridLines="0" workbookViewId="0">
      <selection activeCell="B5" sqref="B5:D5"/>
    </sheetView>
  </sheetViews>
  <sheetFormatPr defaultRowHeight="13.5"/>
  <cols>
    <col min="1" max="1" width="5.875" style="2" customWidth="1"/>
    <col min="2" max="2" width="3.875" style="2" customWidth="1"/>
    <col min="3" max="3" width="4" style="2" customWidth="1"/>
    <col min="4" max="7" width="9" style="2"/>
    <col min="8" max="8" width="4" style="2" customWidth="1"/>
    <col min="9" max="9" width="2.75" style="2" customWidth="1"/>
    <col min="10" max="10" width="3.875" style="2" customWidth="1"/>
    <col min="11" max="11" width="4.25" style="2" customWidth="1"/>
    <col min="12" max="12" width="3.75" style="2" customWidth="1"/>
    <col min="13" max="13" width="3.875" style="2" customWidth="1"/>
    <col min="14" max="15" width="3.625" style="2" customWidth="1"/>
    <col min="16" max="16" width="7.25" style="2" customWidth="1"/>
    <col min="17" max="21" width="7.375" style="2" customWidth="1"/>
    <col min="22" max="22" width="1.625" style="2" customWidth="1"/>
    <col min="23" max="264" width="9" style="2"/>
    <col min="265" max="265" width="2.5" style="2" customWidth="1"/>
    <col min="266" max="266" width="4.625" style="2" customWidth="1"/>
    <col min="267" max="267" width="4.25" style="2" customWidth="1"/>
    <col min="268" max="268" width="3.75" style="2" customWidth="1"/>
    <col min="269" max="269" width="3.875" style="2" customWidth="1"/>
    <col min="270" max="271" width="3.75" style="2" customWidth="1"/>
    <col min="272" max="272" width="7.25" style="2" customWidth="1"/>
    <col min="273" max="277" width="7.375" style="2" customWidth="1"/>
    <col min="278" max="520" width="9" style="2"/>
    <col min="521" max="521" width="2.5" style="2" customWidth="1"/>
    <col min="522" max="522" width="4.625" style="2" customWidth="1"/>
    <col min="523" max="523" width="4.25" style="2" customWidth="1"/>
    <col min="524" max="524" width="3.75" style="2" customWidth="1"/>
    <col min="525" max="525" width="3.875" style="2" customWidth="1"/>
    <col min="526" max="527" width="3.75" style="2" customWidth="1"/>
    <col min="528" max="528" width="7.25" style="2" customWidth="1"/>
    <col min="529" max="533" width="7.375" style="2" customWidth="1"/>
    <col min="534" max="776" width="9" style="2"/>
    <col min="777" max="777" width="2.5" style="2" customWidth="1"/>
    <col min="778" max="778" width="4.625" style="2" customWidth="1"/>
    <col min="779" max="779" width="4.25" style="2" customWidth="1"/>
    <col min="780" max="780" width="3.75" style="2" customWidth="1"/>
    <col min="781" max="781" width="3.875" style="2" customWidth="1"/>
    <col min="782" max="783" width="3.75" style="2" customWidth="1"/>
    <col min="784" max="784" width="7.25" style="2" customWidth="1"/>
    <col min="785" max="789" width="7.375" style="2" customWidth="1"/>
    <col min="790" max="1032" width="9" style="2"/>
    <col min="1033" max="1033" width="2.5" style="2" customWidth="1"/>
    <col min="1034" max="1034" width="4.625" style="2" customWidth="1"/>
    <col min="1035" max="1035" width="4.25" style="2" customWidth="1"/>
    <col min="1036" max="1036" width="3.75" style="2" customWidth="1"/>
    <col min="1037" max="1037" width="3.875" style="2" customWidth="1"/>
    <col min="1038" max="1039" width="3.75" style="2" customWidth="1"/>
    <col min="1040" max="1040" width="7.25" style="2" customWidth="1"/>
    <col min="1041" max="1045" width="7.375" style="2" customWidth="1"/>
    <col min="1046" max="1288" width="9" style="2"/>
    <col min="1289" max="1289" width="2.5" style="2" customWidth="1"/>
    <col min="1290" max="1290" width="4.625" style="2" customWidth="1"/>
    <col min="1291" max="1291" width="4.25" style="2" customWidth="1"/>
    <col min="1292" max="1292" width="3.75" style="2" customWidth="1"/>
    <col min="1293" max="1293" width="3.875" style="2" customWidth="1"/>
    <col min="1294" max="1295" width="3.75" style="2" customWidth="1"/>
    <col min="1296" max="1296" width="7.25" style="2" customWidth="1"/>
    <col min="1297" max="1301" width="7.375" style="2" customWidth="1"/>
    <col min="1302" max="1544" width="9" style="2"/>
    <col min="1545" max="1545" width="2.5" style="2" customWidth="1"/>
    <col min="1546" max="1546" width="4.625" style="2" customWidth="1"/>
    <col min="1547" max="1547" width="4.25" style="2" customWidth="1"/>
    <col min="1548" max="1548" width="3.75" style="2" customWidth="1"/>
    <col min="1549" max="1549" width="3.875" style="2" customWidth="1"/>
    <col min="1550" max="1551" width="3.75" style="2" customWidth="1"/>
    <col min="1552" max="1552" width="7.25" style="2" customWidth="1"/>
    <col min="1553" max="1557" width="7.375" style="2" customWidth="1"/>
    <col min="1558" max="1800" width="9" style="2"/>
    <col min="1801" max="1801" width="2.5" style="2" customWidth="1"/>
    <col min="1802" max="1802" width="4.625" style="2" customWidth="1"/>
    <col min="1803" max="1803" width="4.25" style="2" customWidth="1"/>
    <col min="1804" max="1804" width="3.75" style="2" customWidth="1"/>
    <col min="1805" max="1805" width="3.875" style="2" customWidth="1"/>
    <col min="1806" max="1807" width="3.75" style="2" customWidth="1"/>
    <col min="1808" max="1808" width="7.25" style="2" customWidth="1"/>
    <col min="1809" max="1813" width="7.375" style="2" customWidth="1"/>
    <col min="1814" max="2056" width="9" style="2"/>
    <col min="2057" max="2057" width="2.5" style="2" customWidth="1"/>
    <col min="2058" max="2058" width="4.625" style="2" customWidth="1"/>
    <col min="2059" max="2059" width="4.25" style="2" customWidth="1"/>
    <col min="2060" max="2060" width="3.75" style="2" customWidth="1"/>
    <col min="2061" max="2061" width="3.875" style="2" customWidth="1"/>
    <col min="2062" max="2063" width="3.75" style="2" customWidth="1"/>
    <col min="2064" max="2064" width="7.25" style="2" customWidth="1"/>
    <col min="2065" max="2069" width="7.375" style="2" customWidth="1"/>
    <col min="2070" max="2312" width="9" style="2"/>
    <col min="2313" max="2313" width="2.5" style="2" customWidth="1"/>
    <col min="2314" max="2314" width="4.625" style="2" customWidth="1"/>
    <col min="2315" max="2315" width="4.25" style="2" customWidth="1"/>
    <col min="2316" max="2316" width="3.75" style="2" customWidth="1"/>
    <col min="2317" max="2317" width="3.875" style="2" customWidth="1"/>
    <col min="2318" max="2319" width="3.75" style="2" customWidth="1"/>
    <col min="2320" max="2320" width="7.25" style="2" customWidth="1"/>
    <col min="2321" max="2325" width="7.375" style="2" customWidth="1"/>
    <col min="2326" max="2568" width="9" style="2"/>
    <col min="2569" max="2569" width="2.5" style="2" customWidth="1"/>
    <col min="2570" max="2570" width="4.625" style="2" customWidth="1"/>
    <col min="2571" max="2571" width="4.25" style="2" customWidth="1"/>
    <col min="2572" max="2572" width="3.75" style="2" customWidth="1"/>
    <col min="2573" max="2573" width="3.875" style="2" customWidth="1"/>
    <col min="2574" max="2575" width="3.75" style="2" customWidth="1"/>
    <col min="2576" max="2576" width="7.25" style="2" customWidth="1"/>
    <col min="2577" max="2581" width="7.375" style="2" customWidth="1"/>
    <col min="2582" max="2824" width="9" style="2"/>
    <col min="2825" max="2825" width="2.5" style="2" customWidth="1"/>
    <col min="2826" max="2826" width="4.625" style="2" customWidth="1"/>
    <col min="2827" max="2827" width="4.25" style="2" customWidth="1"/>
    <col min="2828" max="2828" width="3.75" style="2" customWidth="1"/>
    <col min="2829" max="2829" width="3.875" style="2" customWidth="1"/>
    <col min="2830" max="2831" width="3.75" style="2" customWidth="1"/>
    <col min="2832" max="2832" width="7.25" style="2" customWidth="1"/>
    <col min="2833" max="2837" width="7.375" style="2" customWidth="1"/>
    <col min="2838" max="3080" width="9" style="2"/>
    <col min="3081" max="3081" width="2.5" style="2" customWidth="1"/>
    <col min="3082" max="3082" width="4.625" style="2" customWidth="1"/>
    <col min="3083" max="3083" width="4.25" style="2" customWidth="1"/>
    <col min="3084" max="3084" width="3.75" style="2" customWidth="1"/>
    <col min="3085" max="3085" width="3.875" style="2" customWidth="1"/>
    <col min="3086" max="3087" width="3.75" style="2" customWidth="1"/>
    <col min="3088" max="3088" width="7.25" style="2" customWidth="1"/>
    <col min="3089" max="3093" width="7.375" style="2" customWidth="1"/>
    <col min="3094" max="3336" width="9" style="2"/>
    <col min="3337" max="3337" width="2.5" style="2" customWidth="1"/>
    <col min="3338" max="3338" width="4.625" style="2" customWidth="1"/>
    <col min="3339" max="3339" width="4.25" style="2" customWidth="1"/>
    <col min="3340" max="3340" width="3.75" style="2" customWidth="1"/>
    <col min="3341" max="3341" width="3.875" style="2" customWidth="1"/>
    <col min="3342" max="3343" width="3.75" style="2" customWidth="1"/>
    <col min="3344" max="3344" width="7.25" style="2" customWidth="1"/>
    <col min="3345" max="3349" width="7.375" style="2" customWidth="1"/>
    <col min="3350" max="3592" width="9" style="2"/>
    <col min="3593" max="3593" width="2.5" style="2" customWidth="1"/>
    <col min="3594" max="3594" width="4.625" style="2" customWidth="1"/>
    <col min="3595" max="3595" width="4.25" style="2" customWidth="1"/>
    <col min="3596" max="3596" width="3.75" style="2" customWidth="1"/>
    <col min="3597" max="3597" width="3.875" style="2" customWidth="1"/>
    <col min="3598" max="3599" width="3.75" style="2" customWidth="1"/>
    <col min="3600" max="3600" width="7.25" style="2" customWidth="1"/>
    <col min="3601" max="3605" width="7.375" style="2" customWidth="1"/>
    <col min="3606" max="3848" width="9" style="2"/>
    <col min="3849" max="3849" width="2.5" style="2" customWidth="1"/>
    <col min="3850" max="3850" width="4.625" style="2" customWidth="1"/>
    <col min="3851" max="3851" width="4.25" style="2" customWidth="1"/>
    <col min="3852" max="3852" width="3.75" style="2" customWidth="1"/>
    <col min="3853" max="3853" width="3.875" style="2" customWidth="1"/>
    <col min="3854" max="3855" width="3.75" style="2" customWidth="1"/>
    <col min="3856" max="3856" width="7.25" style="2" customWidth="1"/>
    <col min="3857" max="3861" width="7.375" style="2" customWidth="1"/>
    <col min="3862" max="4104" width="9" style="2"/>
    <col min="4105" max="4105" width="2.5" style="2" customWidth="1"/>
    <col min="4106" max="4106" width="4.625" style="2" customWidth="1"/>
    <col min="4107" max="4107" width="4.25" style="2" customWidth="1"/>
    <col min="4108" max="4108" width="3.75" style="2" customWidth="1"/>
    <col min="4109" max="4109" width="3.875" style="2" customWidth="1"/>
    <col min="4110" max="4111" width="3.75" style="2" customWidth="1"/>
    <col min="4112" max="4112" width="7.25" style="2" customWidth="1"/>
    <col min="4113" max="4117" width="7.375" style="2" customWidth="1"/>
    <col min="4118" max="4360" width="9" style="2"/>
    <col min="4361" max="4361" width="2.5" style="2" customWidth="1"/>
    <col min="4362" max="4362" width="4.625" style="2" customWidth="1"/>
    <col min="4363" max="4363" width="4.25" style="2" customWidth="1"/>
    <col min="4364" max="4364" width="3.75" style="2" customWidth="1"/>
    <col min="4365" max="4365" width="3.875" style="2" customWidth="1"/>
    <col min="4366" max="4367" width="3.75" style="2" customWidth="1"/>
    <col min="4368" max="4368" width="7.25" style="2" customWidth="1"/>
    <col min="4369" max="4373" width="7.375" style="2" customWidth="1"/>
    <col min="4374" max="4616" width="9" style="2"/>
    <col min="4617" max="4617" width="2.5" style="2" customWidth="1"/>
    <col min="4618" max="4618" width="4.625" style="2" customWidth="1"/>
    <col min="4619" max="4619" width="4.25" style="2" customWidth="1"/>
    <col min="4620" max="4620" width="3.75" style="2" customWidth="1"/>
    <col min="4621" max="4621" width="3.875" style="2" customWidth="1"/>
    <col min="4622" max="4623" width="3.75" style="2" customWidth="1"/>
    <col min="4624" max="4624" width="7.25" style="2" customWidth="1"/>
    <col min="4625" max="4629" width="7.375" style="2" customWidth="1"/>
    <col min="4630" max="4872" width="9" style="2"/>
    <col min="4873" max="4873" width="2.5" style="2" customWidth="1"/>
    <col min="4874" max="4874" width="4.625" style="2" customWidth="1"/>
    <col min="4875" max="4875" width="4.25" style="2" customWidth="1"/>
    <col min="4876" max="4876" width="3.75" style="2" customWidth="1"/>
    <col min="4877" max="4877" width="3.875" style="2" customWidth="1"/>
    <col min="4878" max="4879" width="3.75" style="2" customWidth="1"/>
    <col min="4880" max="4880" width="7.25" style="2" customWidth="1"/>
    <col min="4881" max="4885" width="7.375" style="2" customWidth="1"/>
    <col min="4886" max="5128" width="9" style="2"/>
    <col min="5129" max="5129" width="2.5" style="2" customWidth="1"/>
    <col min="5130" max="5130" width="4.625" style="2" customWidth="1"/>
    <col min="5131" max="5131" width="4.25" style="2" customWidth="1"/>
    <col min="5132" max="5132" width="3.75" style="2" customWidth="1"/>
    <col min="5133" max="5133" width="3.875" style="2" customWidth="1"/>
    <col min="5134" max="5135" width="3.75" style="2" customWidth="1"/>
    <col min="5136" max="5136" width="7.25" style="2" customWidth="1"/>
    <col min="5137" max="5141" width="7.375" style="2" customWidth="1"/>
    <col min="5142" max="5384" width="9" style="2"/>
    <col min="5385" max="5385" width="2.5" style="2" customWidth="1"/>
    <col min="5386" max="5386" width="4.625" style="2" customWidth="1"/>
    <col min="5387" max="5387" width="4.25" style="2" customWidth="1"/>
    <col min="5388" max="5388" width="3.75" style="2" customWidth="1"/>
    <col min="5389" max="5389" width="3.875" style="2" customWidth="1"/>
    <col min="5390" max="5391" width="3.75" style="2" customWidth="1"/>
    <col min="5392" max="5392" width="7.25" style="2" customWidth="1"/>
    <col min="5393" max="5397" width="7.375" style="2" customWidth="1"/>
    <col min="5398" max="5640" width="9" style="2"/>
    <col min="5641" max="5641" width="2.5" style="2" customWidth="1"/>
    <col min="5642" max="5642" width="4.625" style="2" customWidth="1"/>
    <col min="5643" max="5643" width="4.25" style="2" customWidth="1"/>
    <col min="5644" max="5644" width="3.75" style="2" customWidth="1"/>
    <col min="5645" max="5645" width="3.875" style="2" customWidth="1"/>
    <col min="5646" max="5647" width="3.75" style="2" customWidth="1"/>
    <col min="5648" max="5648" width="7.25" style="2" customWidth="1"/>
    <col min="5649" max="5653" width="7.375" style="2" customWidth="1"/>
    <col min="5654" max="5896" width="9" style="2"/>
    <col min="5897" max="5897" width="2.5" style="2" customWidth="1"/>
    <col min="5898" max="5898" width="4.625" style="2" customWidth="1"/>
    <col min="5899" max="5899" width="4.25" style="2" customWidth="1"/>
    <col min="5900" max="5900" width="3.75" style="2" customWidth="1"/>
    <col min="5901" max="5901" width="3.875" style="2" customWidth="1"/>
    <col min="5902" max="5903" width="3.75" style="2" customWidth="1"/>
    <col min="5904" max="5904" width="7.25" style="2" customWidth="1"/>
    <col min="5905" max="5909" width="7.375" style="2" customWidth="1"/>
    <col min="5910" max="6152" width="9" style="2"/>
    <col min="6153" max="6153" width="2.5" style="2" customWidth="1"/>
    <col min="6154" max="6154" width="4.625" style="2" customWidth="1"/>
    <col min="6155" max="6155" width="4.25" style="2" customWidth="1"/>
    <col min="6156" max="6156" width="3.75" style="2" customWidth="1"/>
    <col min="6157" max="6157" width="3.875" style="2" customWidth="1"/>
    <col min="6158" max="6159" width="3.75" style="2" customWidth="1"/>
    <col min="6160" max="6160" width="7.25" style="2" customWidth="1"/>
    <col min="6161" max="6165" width="7.375" style="2" customWidth="1"/>
    <col min="6166" max="6408" width="9" style="2"/>
    <col min="6409" max="6409" width="2.5" style="2" customWidth="1"/>
    <col min="6410" max="6410" width="4.625" style="2" customWidth="1"/>
    <col min="6411" max="6411" width="4.25" style="2" customWidth="1"/>
    <col min="6412" max="6412" width="3.75" style="2" customWidth="1"/>
    <col min="6413" max="6413" width="3.875" style="2" customWidth="1"/>
    <col min="6414" max="6415" width="3.75" style="2" customWidth="1"/>
    <col min="6416" max="6416" width="7.25" style="2" customWidth="1"/>
    <col min="6417" max="6421" width="7.375" style="2" customWidth="1"/>
    <col min="6422" max="6664" width="9" style="2"/>
    <col min="6665" max="6665" width="2.5" style="2" customWidth="1"/>
    <col min="6666" max="6666" width="4.625" style="2" customWidth="1"/>
    <col min="6667" max="6667" width="4.25" style="2" customWidth="1"/>
    <col min="6668" max="6668" width="3.75" style="2" customWidth="1"/>
    <col min="6669" max="6669" width="3.875" style="2" customWidth="1"/>
    <col min="6670" max="6671" width="3.75" style="2" customWidth="1"/>
    <col min="6672" max="6672" width="7.25" style="2" customWidth="1"/>
    <col min="6673" max="6677" width="7.375" style="2" customWidth="1"/>
    <col min="6678" max="6920" width="9" style="2"/>
    <col min="6921" max="6921" width="2.5" style="2" customWidth="1"/>
    <col min="6922" max="6922" width="4.625" style="2" customWidth="1"/>
    <col min="6923" max="6923" width="4.25" style="2" customWidth="1"/>
    <col min="6924" max="6924" width="3.75" style="2" customWidth="1"/>
    <col min="6925" max="6925" width="3.875" style="2" customWidth="1"/>
    <col min="6926" max="6927" width="3.75" style="2" customWidth="1"/>
    <col min="6928" max="6928" width="7.25" style="2" customWidth="1"/>
    <col min="6929" max="6933" width="7.375" style="2" customWidth="1"/>
    <col min="6934" max="7176" width="9" style="2"/>
    <col min="7177" max="7177" width="2.5" style="2" customWidth="1"/>
    <col min="7178" max="7178" width="4.625" style="2" customWidth="1"/>
    <col min="7179" max="7179" width="4.25" style="2" customWidth="1"/>
    <col min="7180" max="7180" width="3.75" style="2" customWidth="1"/>
    <col min="7181" max="7181" width="3.875" style="2" customWidth="1"/>
    <col min="7182" max="7183" width="3.75" style="2" customWidth="1"/>
    <col min="7184" max="7184" width="7.25" style="2" customWidth="1"/>
    <col min="7185" max="7189" width="7.375" style="2" customWidth="1"/>
    <col min="7190" max="7432" width="9" style="2"/>
    <col min="7433" max="7433" width="2.5" style="2" customWidth="1"/>
    <col min="7434" max="7434" width="4.625" style="2" customWidth="1"/>
    <col min="7435" max="7435" width="4.25" style="2" customWidth="1"/>
    <col min="7436" max="7436" width="3.75" style="2" customWidth="1"/>
    <col min="7437" max="7437" width="3.875" style="2" customWidth="1"/>
    <col min="7438" max="7439" width="3.75" style="2" customWidth="1"/>
    <col min="7440" max="7440" width="7.25" style="2" customWidth="1"/>
    <col min="7441" max="7445" width="7.375" style="2" customWidth="1"/>
    <col min="7446" max="7688" width="9" style="2"/>
    <col min="7689" max="7689" width="2.5" style="2" customWidth="1"/>
    <col min="7690" max="7690" width="4.625" style="2" customWidth="1"/>
    <col min="7691" max="7691" width="4.25" style="2" customWidth="1"/>
    <col min="7692" max="7692" width="3.75" style="2" customWidth="1"/>
    <col min="7693" max="7693" width="3.875" style="2" customWidth="1"/>
    <col min="7694" max="7695" width="3.75" style="2" customWidth="1"/>
    <col min="7696" max="7696" width="7.25" style="2" customWidth="1"/>
    <col min="7697" max="7701" width="7.375" style="2" customWidth="1"/>
    <col min="7702" max="7944" width="9" style="2"/>
    <col min="7945" max="7945" width="2.5" style="2" customWidth="1"/>
    <col min="7946" max="7946" width="4.625" style="2" customWidth="1"/>
    <col min="7947" max="7947" width="4.25" style="2" customWidth="1"/>
    <col min="7948" max="7948" width="3.75" style="2" customWidth="1"/>
    <col min="7949" max="7949" width="3.875" style="2" customWidth="1"/>
    <col min="7950" max="7951" width="3.75" style="2" customWidth="1"/>
    <col min="7952" max="7952" width="7.25" style="2" customWidth="1"/>
    <col min="7953" max="7957" width="7.375" style="2" customWidth="1"/>
    <col min="7958" max="8200" width="9" style="2"/>
    <col min="8201" max="8201" width="2.5" style="2" customWidth="1"/>
    <col min="8202" max="8202" width="4.625" style="2" customWidth="1"/>
    <col min="8203" max="8203" width="4.25" style="2" customWidth="1"/>
    <col min="8204" max="8204" width="3.75" style="2" customWidth="1"/>
    <col min="8205" max="8205" width="3.875" style="2" customWidth="1"/>
    <col min="8206" max="8207" width="3.75" style="2" customWidth="1"/>
    <col min="8208" max="8208" width="7.25" style="2" customWidth="1"/>
    <col min="8209" max="8213" width="7.375" style="2" customWidth="1"/>
    <col min="8214" max="8456" width="9" style="2"/>
    <col min="8457" max="8457" width="2.5" style="2" customWidth="1"/>
    <col min="8458" max="8458" width="4.625" style="2" customWidth="1"/>
    <col min="8459" max="8459" width="4.25" style="2" customWidth="1"/>
    <col min="8460" max="8460" width="3.75" style="2" customWidth="1"/>
    <col min="8461" max="8461" width="3.875" style="2" customWidth="1"/>
    <col min="8462" max="8463" width="3.75" style="2" customWidth="1"/>
    <col min="8464" max="8464" width="7.25" style="2" customWidth="1"/>
    <col min="8465" max="8469" width="7.375" style="2" customWidth="1"/>
    <col min="8470" max="8712" width="9" style="2"/>
    <col min="8713" max="8713" width="2.5" style="2" customWidth="1"/>
    <col min="8714" max="8714" width="4.625" style="2" customWidth="1"/>
    <col min="8715" max="8715" width="4.25" style="2" customWidth="1"/>
    <col min="8716" max="8716" width="3.75" style="2" customWidth="1"/>
    <col min="8717" max="8717" width="3.875" style="2" customWidth="1"/>
    <col min="8718" max="8719" width="3.75" style="2" customWidth="1"/>
    <col min="8720" max="8720" width="7.25" style="2" customWidth="1"/>
    <col min="8721" max="8725" width="7.375" style="2" customWidth="1"/>
    <col min="8726" max="8968" width="9" style="2"/>
    <col min="8969" max="8969" width="2.5" style="2" customWidth="1"/>
    <col min="8970" max="8970" width="4.625" style="2" customWidth="1"/>
    <col min="8971" max="8971" width="4.25" style="2" customWidth="1"/>
    <col min="8972" max="8972" width="3.75" style="2" customWidth="1"/>
    <col min="8973" max="8973" width="3.875" style="2" customWidth="1"/>
    <col min="8974" max="8975" width="3.75" style="2" customWidth="1"/>
    <col min="8976" max="8976" width="7.25" style="2" customWidth="1"/>
    <col min="8977" max="8981" width="7.375" style="2" customWidth="1"/>
    <col min="8982" max="9224" width="9" style="2"/>
    <col min="9225" max="9225" width="2.5" style="2" customWidth="1"/>
    <col min="9226" max="9226" width="4.625" style="2" customWidth="1"/>
    <col min="9227" max="9227" width="4.25" style="2" customWidth="1"/>
    <col min="9228" max="9228" width="3.75" style="2" customWidth="1"/>
    <col min="9229" max="9229" width="3.875" style="2" customWidth="1"/>
    <col min="9230" max="9231" width="3.75" style="2" customWidth="1"/>
    <col min="9232" max="9232" width="7.25" style="2" customWidth="1"/>
    <col min="9233" max="9237" width="7.375" style="2" customWidth="1"/>
    <col min="9238" max="9480" width="9" style="2"/>
    <col min="9481" max="9481" width="2.5" style="2" customWidth="1"/>
    <col min="9482" max="9482" width="4.625" style="2" customWidth="1"/>
    <col min="9483" max="9483" width="4.25" style="2" customWidth="1"/>
    <col min="9484" max="9484" width="3.75" style="2" customWidth="1"/>
    <col min="9485" max="9485" width="3.875" style="2" customWidth="1"/>
    <col min="9486" max="9487" width="3.75" style="2" customWidth="1"/>
    <col min="9488" max="9488" width="7.25" style="2" customWidth="1"/>
    <col min="9489" max="9493" width="7.375" style="2" customWidth="1"/>
    <col min="9494" max="9736" width="9" style="2"/>
    <col min="9737" max="9737" width="2.5" style="2" customWidth="1"/>
    <col min="9738" max="9738" width="4.625" style="2" customWidth="1"/>
    <col min="9739" max="9739" width="4.25" style="2" customWidth="1"/>
    <col min="9740" max="9740" width="3.75" style="2" customWidth="1"/>
    <col min="9741" max="9741" width="3.875" style="2" customWidth="1"/>
    <col min="9742" max="9743" width="3.75" style="2" customWidth="1"/>
    <col min="9744" max="9744" width="7.25" style="2" customWidth="1"/>
    <col min="9745" max="9749" width="7.375" style="2" customWidth="1"/>
    <col min="9750" max="9992" width="9" style="2"/>
    <col min="9993" max="9993" width="2.5" style="2" customWidth="1"/>
    <col min="9994" max="9994" width="4.625" style="2" customWidth="1"/>
    <col min="9995" max="9995" width="4.25" style="2" customWidth="1"/>
    <col min="9996" max="9996" width="3.75" style="2" customWidth="1"/>
    <col min="9997" max="9997" width="3.875" style="2" customWidth="1"/>
    <col min="9998" max="9999" width="3.75" style="2" customWidth="1"/>
    <col min="10000" max="10000" width="7.25" style="2" customWidth="1"/>
    <col min="10001" max="10005" width="7.375" style="2" customWidth="1"/>
    <col min="10006" max="10248" width="9" style="2"/>
    <col min="10249" max="10249" width="2.5" style="2" customWidth="1"/>
    <col min="10250" max="10250" width="4.625" style="2" customWidth="1"/>
    <col min="10251" max="10251" width="4.25" style="2" customWidth="1"/>
    <col min="10252" max="10252" width="3.75" style="2" customWidth="1"/>
    <col min="10253" max="10253" width="3.875" style="2" customWidth="1"/>
    <col min="10254" max="10255" width="3.75" style="2" customWidth="1"/>
    <col min="10256" max="10256" width="7.25" style="2" customWidth="1"/>
    <col min="10257" max="10261" width="7.375" style="2" customWidth="1"/>
    <col min="10262" max="10504" width="9" style="2"/>
    <col min="10505" max="10505" width="2.5" style="2" customWidth="1"/>
    <col min="10506" max="10506" width="4.625" style="2" customWidth="1"/>
    <col min="10507" max="10507" width="4.25" style="2" customWidth="1"/>
    <col min="10508" max="10508" width="3.75" style="2" customWidth="1"/>
    <col min="10509" max="10509" width="3.875" style="2" customWidth="1"/>
    <col min="10510" max="10511" width="3.75" style="2" customWidth="1"/>
    <col min="10512" max="10512" width="7.25" style="2" customWidth="1"/>
    <col min="10513" max="10517" width="7.375" style="2" customWidth="1"/>
    <col min="10518" max="10760" width="9" style="2"/>
    <col min="10761" max="10761" width="2.5" style="2" customWidth="1"/>
    <col min="10762" max="10762" width="4.625" style="2" customWidth="1"/>
    <col min="10763" max="10763" width="4.25" style="2" customWidth="1"/>
    <col min="10764" max="10764" width="3.75" style="2" customWidth="1"/>
    <col min="10765" max="10765" width="3.875" style="2" customWidth="1"/>
    <col min="10766" max="10767" width="3.75" style="2" customWidth="1"/>
    <col min="10768" max="10768" width="7.25" style="2" customWidth="1"/>
    <col min="10769" max="10773" width="7.375" style="2" customWidth="1"/>
    <col min="10774" max="11016" width="9" style="2"/>
    <col min="11017" max="11017" width="2.5" style="2" customWidth="1"/>
    <col min="11018" max="11018" width="4.625" style="2" customWidth="1"/>
    <col min="11019" max="11019" width="4.25" style="2" customWidth="1"/>
    <col min="11020" max="11020" width="3.75" style="2" customWidth="1"/>
    <col min="11021" max="11021" width="3.875" style="2" customWidth="1"/>
    <col min="11022" max="11023" width="3.75" style="2" customWidth="1"/>
    <col min="11024" max="11024" width="7.25" style="2" customWidth="1"/>
    <col min="11025" max="11029" width="7.375" style="2" customWidth="1"/>
    <col min="11030" max="11272" width="9" style="2"/>
    <col min="11273" max="11273" width="2.5" style="2" customWidth="1"/>
    <col min="11274" max="11274" width="4.625" style="2" customWidth="1"/>
    <col min="11275" max="11275" width="4.25" style="2" customWidth="1"/>
    <col min="11276" max="11276" width="3.75" style="2" customWidth="1"/>
    <col min="11277" max="11277" width="3.875" style="2" customWidth="1"/>
    <col min="11278" max="11279" width="3.75" style="2" customWidth="1"/>
    <col min="11280" max="11280" width="7.25" style="2" customWidth="1"/>
    <col min="11281" max="11285" width="7.375" style="2" customWidth="1"/>
    <col min="11286" max="11528" width="9" style="2"/>
    <col min="11529" max="11529" width="2.5" style="2" customWidth="1"/>
    <col min="11530" max="11530" width="4.625" style="2" customWidth="1"/>
    <col min="11531" max="11531" width="4.25" style="2" customWidth="1"/>
    <col min="11532" max="11532" width="3.75" style="2" customWidth="1"/>
    <col min="11533" max="11533" width="3.875" style="2" customWidth="1"/>
    <col min="11534" max="11535" width="3.75" style="2" customWidth="1"/>
    <col min="11536" max="11536" width="7.25" style="2" customWidth="1"/>
    <col min="11537" max="11541" width="7.375" style="2" customWidth="1"/>
    <col min="11542" max="11784" width="9" style="2"/>
    <col min="11785" max="11785" width="2.5" style="2" customWidth="1"/>
    <col min="11786" max="11786" width="4.625" style="2" customWidth="1"/>
    <col min="11787" max="11787" width="4.25" style="2" customWidth="1"/>
    <col min="11788" max="11788" width="3.75" style="2" customWidth="1"/>
    <col min="11789" max="11789" width="3.875" style="2" customWidth="1"/>
    <col min="11790" max="11791" width="3.75" style="2" customWidth="1"/>
    <col min="11792" max="11792" width="7.25" style="2" customWidth="1"/>
    <col min="11793" max="11797" width="7.375" style="2" customWidth="1"/>
    <col min="11798" max="12040" width="9" style="2"/>
    <col min="12041" max="12041" width="2.5" style="2" customWidth="1"/>
    <col min="12042" max="12042" width="4.625" style="2" customWidth="1"/>
    <col min="12043" max="12043" width="4.25" style="2" customWidth="1"/>
    <col min="12044" max="12044" width="3.75" style="2" customWidth="1"/>
    <col min="12045" max="12045" width="3.875" style="2" customWidth="1"/>
    <col min="12046" max="12047" width="3.75" style="2" customWidth="1"/>
    <col min="12048" max="12048" width="7.25" style="2" customWidth="1"/>
    <col min="12049" max="12053" width="7.375" style="2" customWidth="1"/>
    <col min="12054" max="12296" width="9" style="2"/>
    <col min="12297" max="12297" width="2.5" style="2" customWidth="1"/>
    <col min="12298" max="12298" width="4.625" style="2" customWidth="1"/>
    <col min="12299" max="12299" width="4.25" style="2" customWidth="1"/>
    <col min="12300" max="12300" width="3.75" style="2" customWidth="1"/>
    <col min="12301" max="12301" width="3.875" style="2" customWidth="1"/>
    <col min="12302" max="12303" width="3.75" style="2" customWidth="1"/>
    <col min="12304" max="12304" width="7.25" style="2" customWidth="1"/>
    <col min="12305" max="12309" width="7.375" style="2" customWidth="1"/>
    <col min="12310" max="12552" width="9" style="2"/>
    <col min="12553" max="12553" width="2.5" style="2" customWidth="1"/>
    <col min="12554" max="12554" width="4.625" style="2" customWidth="1"/>
    <col min="12555" max="12555" width="4.25" style="2" customWidth="1"/>
    <col min="12556" max="12556" width="3.75" style="2" customWidth="1"/>
    <col min="12557" max="12557" width="3.875" style="2" customWidth="1"/>
    <col min="12558" max="12559" width="3.75" style="2" customWidth="1"/>
    <col min="12560" max="12560" width="7.25" style="2" customWidth="1"/>
    <col min="12561" max="12565" width="7.375" style="2" customWidth="1"/>
    <col min="12566" max="12808" width="9" style="2"/>
    <col min="12809" max="12809" width="2.5" style="2" customWidth="1"/>
    <col min="12810" max="12810" width="4.625" style="2" customWidth="1"/>
    <col min="12811" max="12811" width="4.25" style="2" customWidth="1"/>
    <col min="12812" max="12812" width="3.75" style="2" customWidth="1"/>
    <col min="12813" max="12813" width="3.875" style="2" customWidth="1"/>
    <col min="12814" max="12815" width="3.75" style="2" customWidth="1"/>
    <col min="12816" max="12816" width="7.25" style="2" customWidth="1"/>
    <col min="12817" max="12821" width="7.375" style="2" customWidth="1"/>
    <col min="12822" max="13064" width="9" style="2"/>
    <col min="13065" max="13065" width="2.5" style="2" customWidth="1"/>
    <col min="13066" max="13066" width="4.625" style="2" customWidth="1"/>
    <col min="13067" max="13067" width="4.25" style="2" customWidth="1"/>
    <col min="13068" max="13068" width="3.75" style="2" customWidth="1"/>
    <col min="13069" max="13069" width="3.875" style="2" customWidth="1"/>
    <col min="13070" max="13071" width="3.75" style="2" customWidth="1"/>
    <col min="13072" max="13072" width="7.25" style="2" customWidth="1"/>
    <col min="13073" max="13077" width="7.375" style="2" customWidth="1"/>
    <col min="13078" max="13320" width="9" style="2"/>
    <col min="13321" max="13321" width="2.5" style="2" customWidth="1"/>
    <col min="13322" max="13322" width="4.625" style="2" customWidth="1"/>
    <col min="13323" max="13323" width="4.25" style="2" customWidth="1"/>
    <col min="13324" max="13324" width="3.75" style="2" customWidth="1"/>
    <col min="13325" max="13325" width="3.875" style="2" customWidth="1"/>
    <col min="13326" max="13327" width="3.75" style="2" customWidth="1"/>
    <col min="13328" max="13328" width="7.25" style="2" customWidth="1"/>
    <col min="13329" max="13333" width="7.375" style="2" customWidth="1"/>
    <col min="13334" max="13576" width="9" style="2"/>
    <col min="13577" max="13577" width="2.5" style="2" customWidth="1"/>
    <col min="13578" max="13578" width="4.625" style="2" customWidth="1"/>
    <col min="13579" max="13579" width="4.25" style="2" customWidth="1"/>
    <col min="13580" max="13580" width="3.75" style="2" customWidth="1"/>
    <col min="13581" max="13581" width="3.875" style="2" customWidth="1"/>
    <col min="13582" max="13583" width="3.75" style="2" customWidth="1"/>
    <col min="13584" max="13584" width="7.25" style="2" customWidth="1"/>
    <col min="13585" max="13589" width="7.375" style="2" customWidth="1"/>
    <col min="13590" max="13832" width="9" style="2"/>
    <col min="13833" max="13833" width="2.5" style="2" customWidth="1"/>
    <col min="13834" max="13834" width="4.625" style="2" customWidth="1"/>
    <col min="13835" max="13835" width="4.25" style="2" customWidth="1"/>
    <col min="13836" max="13836" width="3.75" style="2" customWidth="1"/>
    <col min="13837" max="13837" width="3.875" style="2" customWidth="1"/>
    <col min="13838" max="13839" width="3.75" style="2" customWidth="1"/>
    <col min="13840" max="13840" width="7.25" style="2" customWidth="1"/>
    <col min="13841" max="13845" width="7.375" style="2" customWidth="1"/>
    <col min="13846" max="14088" width="9" style="2"/>
    <col min="14089" max="14089" width="2.5" style="2" customWidth="1"/>
    <col min="14090" max="14090" width="4.625" style="2" customWidth="1"/>
    <col min="14091" max="14091" width="4.25" style="2" customWidth="1"/>
    <col min="14092" max="14092" width="3.75" style="2" customWidth="1"/>
    <col min="14093" max="14093" width="3.875" style="2" customWidth="1"/>
    <col min="14094" max="14095" width="3.75" style="2" customWidth="1"/>
    <col min="14096" max="14096" width="7.25" style="2" customWidth="1"/>
    <col min="14097" max="14101" width="7.375" style="2" customWidth="1"/>
    <col min="14102" max="14344" width="9" style="2"/>
    <col min="14345" max="14345" width="2.5" style="2" customWidth="1"/>
    <col min="14346" max="14346" width="4.625" style="2" customWidth="1"/>
    <col min="14347" max="14347" width="4.25" style="2" customWidth="1"/>
    <col min="14348" max="14348" width="3.75" style="2" customWidth="1"/>
    <col min="14349" max="14349" width="3.875" style="2" customWidth="1"/>
    <col min="14350" max="14351" width="3.75" style="2" customWidth="1"/>
    <col min="14352" max="14352" width="7.25" style="2" customWidth="1"/>
    <col min="14353" max="14357" width="7.375" style="2" customWidth="1"/>
    <col min="14358" max="14600" width="9" style="2"/>
    <col min="14601" max="14601" width="2.5" style="2" customWidth="1"/>
    <col min="14602" max="14602" width="4.625" style="2" customWidth="1"/>
    <col min="14603" max="14603" width="4.25" style="2" customWidth="1"/>
    <col min="14604" max="14604" width="3.75" style="2" customWidth="1"/>
    <col min="14605" max="14605" width="3.875" style="2" customWidth="1"/>
    <col min="14606" max="14607" width="3.75" style="2" customWidth="1"/>
    <col min="14608" max="14608" width="7.25" style="2" customWidth="1"/>
    <col min="14609" max="14613" width="7.375" style="2" customWidth="1"/>
    <col min="14614" max="14856" width="9" style="2"/>
    <col min="14857" max="14857" width="2.5" style="2" customWidth="1"/>
    <col min="14858" max="14858" width="4.625" style="2" customWidth="1"/>
    <col min="14859" max="14859" width="4.25" style="2" customWidth="1"/>
    <col min="14860" max="14860" width="3.75" style="2" customWidth="1"/>
    <col min="14861" max="14861" width="3.875" style="2" customWidth="1"/>
    <col min="14862" max="14863" width="3.75" style="2" customWidth="1"/>
    <col min="14864" max="14864" width="7.25" style="2" customWidth="1"/>
    <col min="14865" max="14869" width="7.375" style="2" customWidth="1"/>
    <col min="14870" max="15112" width="9" style="2"/>
    <col min="15113" max="15113" width="2.5" style="2" customWidth="1"/>
    <col min="15114" max="15114" width="4.625" style="2" customWidth="1"/>
    <col min="15115" max="15115" width="4.25" style="2" customWidth="1"/>
    <col min="15116" max="15116" width="3.75" style="2" customWidth="1"/>
    <col min="15117" max="15117" width="3.875" style="2" customWidth="1"/>
    <col min="15118" max="15119" width="3.75" style="2" customWidth="1"/>
    <col min="15120" max="15120" width="7.25" style="2" customWidth="1"/>
    <col min="15121" max="15125" width="7.375" style="2" customWidth="1"/>
    <col min="15126" max="15368" width="9" style="2"/>
    <col min="15369" max="15369" width="2.5" style="2" customWidth="1"/>
    <col min="15370" max="15370" width="4.625" style="2" customWidth="1"/>
    <col min="15371" max="15371" width="4.25" style="2" customWidth="1"/>
    <col min="15372" max="15372" width="3.75" style="2" customWidth="1"/>
    <col min="15373" max="15373" width="3.875" style="2" customWidth="1"/>
    <col min="15374" max="15375" width="3.75" style="2" customWidth="1"/>
    <col min="15376" max="15376" width="7.25" style="2" customWidth="1"/>
    <col min="15377" max="15381" width="7.375" style="2" customWidth="1"/>
    <col min="15382" max="15624" width="9" style="2"/>
    <col min="15625" max="15625" width="2.5" style="2" customWidth="1"/>
    <col min="15626" max="15626" width="4.625" style="2" customWidth="1"/>
    <col min="15627" max="15627" width="4.25" style="2" customWidth="1"/>
    <col min="15628" max="15628" width="3.75" style="2" customWidth="1"/>
    <col min="15629" max="15629" width="3.875" style="2" customWidth="1"/>
    <col min="15630" max="15631" width="3.75" style="2" customWidth="1"/>
    <col min="15632" max="15632" width="7.25" style="2" customWidth="1"/>
    <col min="15633" max="15637" width="7.375" style="2" customWidth="1"/>
    <col min="15638" max="15880" width="9" style="2"/>
    <col min="15881" max="15881" width="2.5" style="2" customWidth="1"/>
    <col min="15882" max="15882" width="4.625" style="2" customWidth="1"/>
    <col min="15883" max="15883" width="4.25" style="2" customWidth="1"/>
    <col min="15884" max="15884" width="3.75" style="2" customWidth="1"/>
    <col min="15885" max="15885" width="3.875" style="2" customWidth="1"/>
    <col min="15886" max="15887" width="3.75" style="2" customWidth="1"/>
    <col min="15888" max="15888" width="7.25" style="2" customWidth="1"/>
    <col min="15889" max="15893" width="7.375" style="2" customWidth="1"/>
    <col min="15894" max="16136" width="9" style="2"/>
    <col min="16137" max="16137" width="2.5" style="2" customWidth="1"/>
    <col min="16138" max="16138" width="4.625" style="2" customWidth="1"/>
    <col min="16139" max="16139" width="4.25" style="2" customWidth="1"/>
    <col min="16140" max="16140" width="3.75" style="2" customWidth="1"/>
    <col min="16141" max="16141" width="3.875" style="2" customWidth="1"/>
    <col min="16142" max="16143" width="3.75" style="2" customWidth="1"/>
    <col min="16144" max="16144" width="7.25" style="2" customWidth="1"/>
    <col min="16145" max="16149" width="7.375" style="2" customWidth="1"/>
    <col min="16150" max="16384" width="9" style="2"/>
  </cols>
  <sheetData>
    <row r="1" spans="1:24" ht="58.5" customHeight="1">
      <c r="A1" s="51" t="s">
        <v>65</v>
      </c>
      <c r="B1" s="51"/>
      <c r="C1" s="50"/>
      <c r="D1" s="50"/>
      <c r="E1" s="52" t="s">
        <v>66</v>
      </c>
      <c r="F1" s="50"/>
      <c r="G1" s="50"/>
      <c r="H1" s="50"/>
    </row>
    <row r="2" spans="1:24" ht="20.25" customHeight="1">
      <c r="A2" s="51"/>
      <c r="B2" s="51"/>
      <c r="C2" s="50"/>
      <c r="D2" s="50"/>
      <c r="E2" s="52"/>
      <c r="F2" s="50"/>
      <c r="G2" s="50"/>
      <c r="H2" s="50"/>
    </row>
    <row r="3" spans="1:24" s="44" customFormat="1" ht="20.25" customHeight="1">
      <c r="E3" s="43" t="s">
        <v>55</v>
      </c>
      <c r="F3" s="43" t="s">
        <v>64</v>
      </c>
    </row>
    <row r="4" spans="1:24" ht="14.25" customHeight="1">
      <c r="B4" s="200" t="s">
        <v>71</v>
      </c>
      <c r="C4" s="201"/>
      <c r="D4" s="202"/>
      <c r="E4" s="32" t="s">
        <v>27</v>
      </c>
      <c r="F4" s="32" t="s">
        <v>28</v>
      </c>
      <c r="G4" s="32" t="s">
        <v>29</v>
      </c>
    </row>
    <row r="5" spans="1:24" ht="31.5" customHeight="1">
      <c r="B5" s="203"/>
      <c r="C5" s="204"/>
      <c r="D5" s="205"/>
      <c r="E5" s="42">
        <v>0</v>
      </c>
      <c r="F5" s="42">
        <v>0</v>
      </c>
      <c r="G5" s="42">
        <v>0</v>
      </c>
      <c r="L5" s="58"/>
    </row>
    <row r="6" spans="1:24" ht="36" customHeight="1">
      <c r="C6" s="54"/>
      <c r="D6" s="4"/>
      <c r="E6" s="5"/>
      <c r="F6" s="5"/>
      <c r="G6" s="5"/>
      <c r="H6" s="54"/>
      <c r="I6" s="3"/>
      <c r="J6" s="54"/>
      <c r="K6" s="3"/>
      <c r="L6" s="6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customHeight="1">
      <c r="C7" s="59"/>
      <c r="D7" s="206">
        <f>G5</f>
        <v>0</v>
      </c>
      <c r="E7" s="207"/>
      <c r="F7" s="207"/>
      <c r="G7" s="207"/>
      <c r="H7" s="55"/>
      <c r="I7" s="33"/>
      <c r="J7" s="59"/>
      <c r="K7" s="6">
        <f>E5</f>
        <v>0</v>
      </c>
      <c r="L7" s="5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7.25" customHeight="1">
      <c r="B8" s="208">
        <f>F5</f>
        <v>0</v>
      </c>
      <c r="D8" s="7"/>
      <c r="E8" s="211" t="str">
        <f>IF(U28=1,CONCATENATE(K32,"-C",O32),"")</f>
        <v/>
      </c>
      <c r="F8" s="211"/>
      <c r="G8" s="8"/>
      <c r="H8" s="56"/>
      <c r="I8" s="9"/>
      <c r="J8" s="58"/>
      <c r="K8" s="10"/>
      <c r="L8" s="58"/>
      <c r="M8" s="212">
        <f>F5</f>
        <v>0</v>
      </c>
      <c r="N8" s="11"/>
      <c r="O8" s="4"/>
      <c r="P8" s="11"/>
      <c r="Q8" s="11"/>
      <c r="R8" s="11"/>
      <c r="S8" s="11"/>
      <c r="T8" s="11"/>
      <c r="U8" s="11"/>
      <c r="V8" s="4"/>
      <c r="W8" s="4"/>
      <c r="X8" s="4"/>
    </row>
    <row r="9" spans="1:24" ht="18" customHeight="1">
      <c r="B9" s="209"/>
      <c r="D9" s="12"/>
      <c r="E9" s="215" t="str">
        <f>IF(L34=0,IF(SUM(K28:O32)=0,"全周Ｃ0.2～0.3",IF(R27=0,L33,R27)),L34)</f>
        <v>全周Ｃ0.2～0.3</v>
      </c>
      <c r="F9" s="215"/>
      <c r="G9" s="13"/>
      <c r="H9" s="56"/>
      <c r="I9" s="9"/>
      <c r="J9" s="60"/>
      <c r="K9" s="14"/>
      <c r="L9" s="63"/>
      <c r="M9" s="213"/>
      <c r="N9" s="4"/>
      <c r="O9" s="4"/>
      <c r="P9" s="11"/>
      <c r="Q9" s="11"/>
      <c r="R9" s="11"/>
      <c r="S9" s="11"/>
      <c r="T9" s="11"/>
      <c r="U9" s="11"/>
      <c r="V9" s="4"/>
      <c r="W9" s="4"/>
      <c r="X9" s="4"/>
    </row>
    <row r="10" spans="1:24">
      <c r="B10" s="209"/>
      <c r="D10" s="12"/>
      <c r="E10" s="215"/>
      <c r="F10" s="215"/>
      <c r="G10" s="13"/>
      <c r="H10" s="56"/>
      <c r="I10" s="9"/>
      <c r="J10" s="60"/>
      <c r="K10" s="14"/>
      <c r="L10" s="63"/>
      <c r="M10" s="213"/>
      <c r="N10" s="4"/>
      <c r="O10" s="4"/>
      <c r="P10" s="11"/>
      <c r="Q10" s="11"/>
      <c r="R10" s="11"/>
      <c r="S10" s="11"/>
      <c r="T10" s="11"/>
      <c r="U10" s="11"/>
      <c r="V10" s="4"/>
      <c r="W10" s="4"/>
      <c r="X10" s="4"/>
    </row>
    <row r="11" spans="1:24">
      <c r="B11" s="209"/>
      <c r="D11" s="216" t="str">
        <f>IF(SUM(K28:O32)=0,"",IF(L34=0,"空欄と「0 」はＣ0.2～0.3として",""))</f>
        <v/>
      </c>
      <c r="E11" s="215"/>
      <c r="F11" s="215"/>
      <c r="G11" s="217"/>
      <c r="H11" s="57"/>
      <c r="I11" s="16"/>
      <c r="J11" s="61"/>
      <c r="K11" s="18"/>
      <c r="L11" s="63"/>
      <c r="M11" s="213"/>
      <c r="N11" s="4"/>
      <c r="O11" s="4"/>
      <c r="P11" s="11"/>
      <c r="Q11" s="11"/>
      <c r="R11" s="11"/>
      <c r="S11" s="11"/>
      <c r="T11" s="11"/>
      <c r="U11" s="11"/>
      <c r="V11" s="4"/>
      <c r="W11" s="4"/>
      <c r="X11" s="4"/>
    </row>
    <row r="12" spans="1:24">
      <c r="B12" s="210"/>
      <c r="D12" s="19"/>
      <c r="E12" s="20"/>
      <c r="F12" s="20"/>
      <c r="G12" s="21"/>
      <c r="H12" s="57"/>
      <c r="I12" s="16"/>
      <c r="J12" s="58"/>
      <c r="K12" s="22"/>
      <c r="L12" s="58"/>
      <c r="M12" s="214"/>
      <c r="N12" s="4"/>
      <c r="O12" s="4"/>
      <c r="P12" s="11"/>
      <c r="Q12" s="11"/>
      <c r="R12" s="11"/>
      <c r="S12" s="11"/>
      <c r="T12" s="11"/>
      <c r="U12" s="11"/>
      <c r="V12" s="4"/>
      <c r="W12" s="4"/>
      <c r="X12" s="4"/>
    </row>
    <row r="13" spans="1:24">
      <c r="C13" s="59"/>
      <c r="D13" s="4"/>
      <c r="E13" s="4"/>
      <c r="F13" s="4"/>
      <c r="G13" s="17"/>
      <c r="H13" s="55"/>
      <c r="I13" s="33"/>
      <c r="J13" s="59"/>
      <c r="K13" s="4"/>
      <c r="L13" s="55"/>
      <c r="M13" s="4"/>
      <c r="N13" s="4"/>
      <c r="O13" s="4"/>
      <c r="P13" s="23" t="s">
        <v>25</v>
      </c>
      <c r="Q13" s="11"/>
      <c r="R13" s="11"/>
      <c r="S13" s="11"/>
      <c r="T13" s="11"/>
      <c r="U13" s="24"/>
      <c r="V13" s="4"/>
      <c r="W13" s="4"/>
      <c r="X13" s="4"/>
    </row>
    <row r="14" spans="1:24" ht="16.5" customHeight="1">
      <c r="C14" s="58"/>
      <c r="H14" s="58"/>
      <c r="J14" s="62"/>
      <c r="K14" s="4"/>
      <c r="L14" s="62"/>
      <c r="M14" s="4"/>
      <c r="N14" s="4"/>
      <c r="O14" s="4"/>
      <c r="P14" s="25">
        <f>E5</f>
        <v>0</v>
      </c>
      <c r="Q14" s="11"/>
      <c r="R14" s="11"/>
      <c r="S14" s="11"/>
      <c r="T14" s="11"/>
      <c r="U14" s="11"/>
      <c r="V14" s="4"/>
      <c r="W14" s="4"/>
      <c r="X14" s="4"/>
    </row>
    <row r="15" spans="1:24">
      <c r="C15" s="59"/>
      <c r="D15" s="16"/>
      <c r="E15" s="11"/>
      <c r="F15" s="11"/>
      <c r="G15" s="4"/>
      <c r="H15" s="55"/>
      <c r="I15" s="33"/>
      <c r="J15" s="62"/>
      <c r="K15" s="4"/>
      <c r="L15" s="62"/>
      <c r="M15" s="4"/>
      <c r="N15" s="4"/>
      <c r="O15" s="4"/>
      <c r="P15" s="26" t="s">
        <v>26</v>
      </c>
      <c r="Q15" s="11"/>
      <c r="R15" s="11"/>
      <c r="S15" s="11"/>
      <c r="T15" s="27">
        <f>G5</f>
        <v>0</v>
      </c>
      <c r="U15" s="11"/>
      <c r="V15" s="4"/>
      <c r="W15" s="4"/>
      <c r="X15" s="4"/>
    </row>
    <row r="16" spans="1:24" ht="12.75" customHeight="1">
      <c r="B16" s="79" t="s">
        <v>67</v>
      </c>
      <c r="D16" s="46"/>
      <c r="E16" s="29"/>
      <c r="F16" s="29"/>
      <c r="G16" s="47"/>
      <c r="H16" s="57"/>
      <c r="I16" s="16"/>
      <c r="J16" s="62"/>
      <c r="K16" s="4"/>
      <c r="L16" s="4"/>
      <c r="M16" s="4"/>
      <c r="N16" s="4"/>
      <c r="O16" s="4"/>
      <c r="P16" s="31"/>
      <c r="Q16" s="195">
        <f>F5</f>
        <v>0</v>
      </c>
      <c r="R16" s="196"/>
      <c r="S16" s="11"/>
      <c r="T16" s="11"/>
      <c r="U16" s="11"/>
      <c r="V16" s="4"/>
      <c r="W16" s="4"/>
      <c r="X16" s="4"/>
    </row>
    <row r="17" spans="2:29" ht="12.75" customHeight="1">
      <c r="B17" s="78">
        <f>E5</f>
        <v>0</v>
      </c>
      <c r="D17" s="48"/>
      <c r="E17" s="11"/>
      <c r="F17" s="11"/>
      <c r="G17" s="15"/>
      <c r="H17" s="57"/>
      <c r="I17" s="16"/>
      <c r="J17" s="4"/>
      <c r="K17" s="4"/>
      <c r="L17" s="4"/>
      <c r="M17" s="4"/>
      <c r="N17" s="4"/>
      <c r="O17" s="4"/>
      <c r="P17" s="11"/>
      <c r="Q17" s="45"/>
      <c r="R17" s="45"/>
      <c r="S17" s="11"/>
      <c r="T17" s="11"/>
      <c r="U17" s="11"/>
      <c r="V17" s="4"/>
      <c r="W17" s="4"/>
      <c r="X17" s="4"/>
    </row>
    <row r="18" spans="2:29" ht="12.75" customHeight="1">
      <c r="B18" s="80" t="s">
        <v>68</v>
      </c>
      <c r="D18" s="49"/>
      <c r="E18" s="20"/>
      <c r="F18" s="20"/>
      <c r="G18" s="21"/>
      <c r="H18" s="57"/>
      <c r="I18" s="16"/>
      <c r="J18" s="4"/>
      <c r="K18" s="4"/>
      <c r="L18" s="4"/>
      <c r="M18" s="4"/>
      <c r="N18" s="4"/>
      <c r="O18" s="4"/>
      <c r="P18" s="11"/>
      <c r="Q18" s="45"/>
      <c r="R18" s="45"/>
      <c r="S18" s="11"/>
      <c r="T18" s="11"/>
      <c r="U18" s="11"/>
      <c r="V18" s="4"/>
      <c r="W18" s="4"/>
      <c r="X18" s="4"/>
    </row>
    <row r="19" spans="2:29">
      <c r="C19" s="59"/>
      <c r="D19" s="28"/>
      <c r="E19" s="29"/>
      <c r="F19" s="29"/>
      <c r="G19" s="30"/>
      <c r="H19" s="55"/>
      <c r="I19" s="33"/>
      <c r="J19" s="4"/>
      <c r="K19" s="4"/>
      <c r="L19" s="4"/>
      <c r="M19" s="11"/>
      <c r="N19" s="11"/>
      <c r="O19" s="4"/>
      <c r="P19" s="11"/>
      <c r="Q19" s="11"/>
      <c r="R19" s="11"/>
      <c r="S19" s="11"/>
      <c r="T19" s="11"/>
      <c r="U19" s="11"/>
      <c r="V19" s="4"/>
      <c r="W19" s="4"/>
      <c r="X19" s="4"/>
    </row>
    <row r="20" spans="2:29">
      <c r="C20" s="62"/>
      <c r="D20" s="197">
        <f>G5</f>
        <v>0</v>
      </c>
      <c r="E20" s="198"/>
      <c r="F20" s="198"/>
      <c r="G20" s="199"/>
      <c r="H20" s="4"/>
      <c r="I20" s="4"/>
      <c r="J20" s="4"/>
      <c r="K20" s="4"/>
      <c r="L20" s="4"/>
      <c r="M20" s="11"/>
      <c r="N20" s="11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2:29" ht="21.75" customHeight="1">
      <c r="C21" s="62"/>
      <c r="G21" s="4"/>
      <c r="H21" s="64"/>
      <c r="I21" s="64"/>
      <c r="J21" s="64"/>
      <c r="K21" s="64"/>
      <c r="L21" s="64"/>
      <c r="M21" s="65"/>
      <c r="N21" s="65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6"/>
      <c r="Z21" s="66"/>
    </row>
    <row r="22" spans="2:29" ht="21.75" customHeight="1">
      <c r="C22" s="4"/>
      <c r="F22" s="66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6"/>
      <c r="Z22" s="66"/>
      <c r="AA22" s="66"/>
    </row>
    <row r="23" spans="2:29" ht="23.25" customHeight="1">
      <c r="C23" s="4"/>
      <c r="F23" s="66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6"/>
      <c r="Z23" s="66"/>
      <c r="AA23" s="66"/>
    </row>
    <row r="24" spans="2:29">
      <c r="C24" s="4"/>
      <c r="D24" s="4"/>
      <c r="E24" s="4"/>
      <c r="F24" s="64"/>
      <c r="G24" s="64"/>
      <c r="H24" s="72"/>
      <c r="I24" s="72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1"/>
      <c r="Z24" s="66"/>
      <c r="AA24" s="66"/>
    </row>
    <row r="25" spans="2:29">
      <c r="C25" s="4"/>
      <c r="D25" s="4"/>
      <c r="E25" s="4"/>
      <c r="F25" s="64"/>
      <c r="G25" s="64"/>
      <c r="H25" s="72"/>
      <c r="I25" s="72"/>
      <c r="J25" s="73"/>
      <c r="K25" s="73"/>
      <c r="L25" s="73"/>
      <c r="M25" s="73"/>
      <c r="N25" s="73"/>
      <c r="O25" s="73"/>
      <c r="P25" s="74"/>
      <c r="Q25" s="53"/>
      <c r="R25" s="73"/>
      <c r="S25" s="73"/>
      <c r="T25" s="73"/>
      <c r="U25" s="73"/>
      <c r="V25" s="73"/>
      <c r="W25" s="73"/>
      <c r="X25" s="73"/>
      <c r="Y25" s="72"/>
      <c r="Z25" s="64"/>
      <c r="AA25" s="66"/>
      <c r="AB25" s="66"/>
    </row>
    <row r="26" spans="2:29">
      <c r="C26" s="4"/>
      <c r="D26" s="4"/>
      <c r="E26" s="4"/>
      <c r="F26" s="64"/>
      <c r="G26" s="64"/>
      <c r="H26" s="72"/>
      <c r="I26" s="72"/>
      <c r="J26" s="73"/>
      <c r="K26" s="73"/>
      <c r="L26" s="73"/>
      <c r="M26" s="73"/>
      <c r="N26" s="73"/>
      <c r="O26" s="73"/>
      <c r="P26" s="53"/>
      <c r="Q26" s="53"/>
      <c r="R26" s="73"/>
      <c r="S26" s="73"/>
      <c r="T26" s="73"/>
      <c r="U26" s="73"/>
      <c r="V26" s="73"/>
      <c r="W26" s="73"/>
      <c r="X26" s="73"/>
      <c r="Y26" s="72"/>
      <c r="Z26" s="64"/>
      <c r="AA26" s="66"/>
      <c r="AB26" s="66"/>
    </row>
    <row r="27" spans="2:29">
      <c r="C27" s="4"/>
      <c r="D27" s="4"/>
      <c r="E27" s="4"/>
      <c r="F27" s="64"/>
      <c r="G27" s="64"/>
      <c r="H27" s="72"/>
      <c r="I27" s="72"/>
      <c r="J27" s="73"/>
      <c r="K27" s="73"/>
      <c r="L27" s="73"/>
      <c r="M27" s="73"/>
      <c r="N27" s="73"/>
      <c r="O27" s="73"/>
      <c r="P27" s="73"/>
      <c r="Q27" s="53">
        <f>IF((MIN(C7,H7,C13,H13,C15,H15,J7,L7,J13,L13,C19,H19))=MAX(C7,H7,C13,H13,C15,H15,J7,L7,J13,L13,C19,H19),0,IF(SUM(J7,L7,J13,L13,H15,H19,C15,C19)=0,,1))</f>
        <v>0</v>
      </c>
      <c r="R27" s="53">
        <f>IF((MIN(K28,K29,K30,K31,C7,H7,C13,H13,C15,H15,J7,L7,J13,L13,C19,H19,N28,N29,N30,N31,))=MAX(C7,H7,C13,H13,C15,H15,J7,L7,J13,L13,C19,H19),IF(MAX(C7,H7,C13,H13,C15,H15,J7,L7,J13,L13,C19,H19)=0,0,CONCATENATE("全周 - ",O32)),0)</f>
        <v>0</v>
      </c>
      <c r="S27" s="73"/>
      <c r="T27" s="73"/>
      <c r="U27" s="73"/>
      <c r="V27" s="73"/>
      <c r="W27" s="73"/>
      <c r="X27" s="73"/>
      <c r="Y27" s="72"/>
      <c r="Z27" s="72"/>
      <c r="AA27" s="64"/>
      <c r="AB27" s="66"/>
      <c r="AC27" s="66"/>
    </row>
    <row r="28" spans="2:29">
      <c r="C28" s="4"/>
      <c r="D28" s="4"/>
      <c r="E28" s="4"/>
      <c r="F28" s="64"/>
      <c r="G28" s="67"/>
      <c r="H28" s="72"/>
      <c r="I28" s="72"/>
      <c r="J28" s="73"/>
      <c r="K28" s="73">
        <f>IF(C7=0,,1)</f>
        <v>0</v>
      </c>
      <c r="L28" s="73" t="str">
        <f>IF(ISBLANK(C7),"",IF(C7=0,"",C7))</f>
        <v/>
      </c>
      <c r="M28" s="73">
        <f>IF(ISBLANK(J7),0,J7)</f>
        <v>0</v>
      </c>
      <c r="N28" s="73">
        <f>IF(ISBLANK(C15),0,C15)</f>
        <v>0</v>
      </c>
      <c r="O28" s="75">
        <f>C7</f>
        <v>0</v>
      </c>
      <c r="P28" s="75" t="str">
        <f>IF(O28=0,"",O28)</f>
        <v/>
      </c>
      <c r="Q28" s="73">
        <f>IF(O28=0,,IF(MAX(O$28:O$31)=O28,,1))</f>
        <v>0</v>
      </c>
      <c r="R28" s="73">
        <f>IF(ISBLANK(C7),0,1)</f>
        <v>0</v>
      </c>
      <c r="S28" s="73">
        <f>IF(ISBLANK(H7),0,1)</f>
        <v>0</v>
      </c>
      <c r="T28" s="73">
        <f>IF(ISBLANK(L7),0,1)</f>
        <v>0</v>
      </c>
      <c r="U28" s="73">
        <f>IF(K32=2,1,0)</f>
        <v>0</v>
      </c>
      <c r="V28" s="73"/>
      <c r="W28" s="73"/>
      <c r="X28" s="73"/>
      <c r="Y28" s="72"/>
      <c r="Z28" s="72"/>
      <c r="AA28" s="64"/>
      <c r="AB28" s="66"/>
      <c r="AC28" s="66"/>
    </row>
    <row r="29" spans="2:29">
      <c r="F29" s="66"/>
      <c r="G29" s="68"/>
      <c r="H29" s="71"/>
      <c r="I29" s="71"/>
      <c r="J29" s="73"/>
      <c r="K29" s="73">
        <f>IF(C13=0,,1)</f>
        <v>0</v>
      </c>
      <c r="L29" s="73" t="str">
        <f>IF(ISBLANK(C13),"",IF(C13=0,"",C13))</f>
        <v/>
      </c>
      <c r="M29" s="73">
        <f>IF(ISBLANK(J13),0,J13)</f>
        <v>0</v>
      </c>
      <c r="N29" s="73">
        <f>IF(ISBLANK(C19),0,C19)</f>
        <v>0</v>
      </c>
      <c r="O29" s="75">
        <f>C13</f>
        <v>0</v>
      </c>
      <c r="P29" s="75" t="str">
        <f t="shared" ref="P29:P31" si="0">IF(O29=0,"",O29)</f>
        <v/>
      </c>
      <c r="Q29" s="73">
        <f>IF(O29=0,,IF(MAX(O$28:O$31)=O29,,1))</f>
        <v>0</v>
      </c>
      <c r="R29" s="73">
        <f>IF(ISBLANK(C13),0,1)</f>
        <v>0</v>
      </c>
      <c r="S29" s="73">
        <f>IF(ISBLANK(H13),0,1)</f>
        <v>0</v>
      </c>
      <c r="T29" s="73">
        <f>IF(ISBLANK(J7),0,1)</f>
        <v>0</v>
      </c>
      <c r="U29" s="73">
        <f>IF(MIN(L28:L31)=MAX(L28:L31),0,1)</f>
        <v>0</v>
      </c>
      <c r="V29" s="73"/>
      <c r="W29" s="73"/>
      <c r="X29" s="73"/>
      <c r="Y29" s="72"/>
      <c r="Z29" s="72"/>
      <c r="AA29" s="64"/>
      <c r="AB29" s="66"/>
      <c r="AC29" s="66"/>
    </row>
    <row r="30" spans="2:29">
      <c r="F30" s="66"/>
      <c r="G30" s="66"/>
      <c r="H30" s="71"/>
      <c r="I30" s="71"/>
      <c r="J30" s="74"/>
      <c r="K30" s="73">
        <f>IF(H7=0,,1)</f>
        <v>0</v>
      </c>
      <c r="L30" s="73" t="str">
        <f>IF(ISBLANK(H7),"",IF(H7=0,"",H7))</f>
        <v/>
      </c>
      <c r="M30" s="73">
        <f>IF(ISBLANK(L7),0,L7)</f>
        <v>0</v>
      </c>
      <c r="N30" s="73">
        <f>IF(ISBLANK(H15),0,H15)</f>
        <v>0</v>
      </c>
      <c r="O30" s="76">
        <f>H7</f>
        <v>0</v>
      </c>
      <c r="P30" s="75" t="str">
        <f t="shared" si="0"/>
        <v/>
      </c>
      <c r="Q30" s="73">
        <f>IF(O30=0,,IF(MAX(O$28:O$31)=O30,,1))</f>
        <v>0</v>
      </c>
      <c r="R30" s="73">
        <f>IF(ISBLANK(C15),0,1)</f>
        <v>0</v>
      </c>
      <c r="S30" s="73">
        <f>IF(ISBLANK(H15),0,1)</f>
        <v>0</v>
      </c>
      <c r="T30" s="73">
        <f>IF(ISBLANK(L13),0,1)</f>
        <v>0</v>
      </c>
      <c r="U30" s="73">
        <f>IF(MIN(M28:N31)=MAX(M28:N31),0,1)</f>
        <v>0</v>
      </c>
      <c r="V30" s="74"/>
      <c r="W30" s="74"/>
      <c r="X30" s="74"/>
      <c r="Y30" s="71"/>
      <c r="Z30" s="71"/>
      <c r="AA30" s="66"/>
      <c r="AB30" s="66"/>
      <c r="AC30" s="66"/>
    </row>
    <row r="31" spans="2:29">
      <c r="F31" s="66"/>
      <c r="G31" s="66"/>
      <c r="H31" s="71"/>
      <c r="I31" s="71"/>
      <c r="J31" s="74"/>
      <c r="K31" s="73">
        <f>IF(H13=0,,1)</f>
        <v>0</v>
      </c>
      <c r="L31" s="73" t="str">
        <f>IF(ISBLANK(H13),"",IF(H13=0,"",H13))</f>
        <v/>
      </c>
      <c r="M31" s="73">
        <f>IF(ISBLANK(L13),0,L13)</f>
        <v>0</v>
      </c>
      <c r="N31" s="73">
        <f>IF(ISBLANK(H19),0,H19)</f>
        <v>0</v>
      </c>
      <c r="O31" s="76">
        <f>H13</f>
        <v>0</v>
      </c>
      <c r="P31" s="75" t="str">
        <f t="shared" si="0"/>
        <v/>
      </c>
      <c r="Q31" s="73">
        <f>IF(O31=0,,IF(MAX(O$28:O$31)=O31,,1))</f>
        <v>0</v>
      </c>
      <c r="R31" s="73">
        <f>IF(ISBLANK(C19),0,1)</f>
        <v>0</v>
      </c>
      <c r="S31" s="73">
        <f>IF(ISBLANK(H19),0,1)</f>
        <v>0</v>
      </c>
      <c r="T31" s="73">
        <f>IF(ISBLANK(J13),0,1)</f>
        <v>0</v>
      </c>
      <c r="U31" s="74">
        <f>IF(SUM(M28:N31)&gt;0,IF(SUM(K28:K31)&gt;0,1,0),0)</f>
        <v>0</v>
      </c>
      <c r="V31" s="74"/>
      <c r="W31" s="74"/>
      <c r="X31" s="74"/>
      <c r="Y31" s="71"/>
      <c r="Z31" s="71"/>
      <c r="AA31" s="66"/>
      <c r="AB31" s="66"/>
      <c r="AC31" s="66"/>
    </row>
    <row r="32" spans="2:29">
      <c r="F32" s="66"/>
      <c r="G32" s="66"/>
      <c r="H32" s="71"/>
      <c r="I32" s="71"/>
      <c r="J32" s="74"/>
      <c r="K32" s="74">
        <f>SUM(K28:K31)</f>
        <v>0</v>
      </c>
      <c r="L32" s="74">
        <f>SUM(L28:L31)</f>
        <v>0</v>
      </c>
      <c r="M32" s="74"/>
      <c r="N32" s="74"/>
      <c r="O32" s="76">
        <f>MAX(O28:O31)</f>
        <v>0</v>
      </c>
      <c r="P32" s="76">
        <f>MIN(P28:P31)</f>
        <v>0</v>
      </c>
      <c r="Q32" s="73">
        <f>SUM(Q27:Q31)</f>
        <v>0</v>
      </c>
      <c r="R32" s="73">
        <f>SUM(R28:T31)</f>
        <v>0</v>
      </c>
      <c r="S32" s="74">
        <f>SUM(C7,C15,C13,C19,H7,H13,H15,H19,J13,J7,L7,L13)</f>
        <v>0</v>
      </c>
      <c r="T32" s="74"/>
      <c r="U32" s="74">
        <f>SUM(U28:U31)</f>
        <v>0</v>
      </c>
      <c r="V32" s="74"/>
      <c r="W32" s="74"/>
      <c r="X32" s="74"/>
      <c r="Y32" s="71"/>
      <c r="Z32" s="71"/>
      <c r="AA32" s="66"/>
      <c r="AB32" s="66"/>
      <c r="AC32" s="66"/>
    </row>
    <row r="33" spans="6:29">
      <c r="F33" s="66"/>
      <c r="G33" s="66"/>
      <c r="H33" s="71"/>
      <c r="I33" s="71"/>
      <c r="J33" s="74"/>
      <c r="K33" s="74"/>
      <c r="L33" s="74" t="str">
        <f>IF(U32=0,IF(R32=0,"全周Ｃ0.2～0.3",CONCATENATE(K32,"-C",O32)),"本指示図が必要です")</f>
        <v>全周Ｃ0.2～0.3</v>
      </c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1"/>
      <c r="Z33" s="71"/>
      <c r="AA33" s="66"/>
      <c r="AB33" s="66"/>
      <c r="AC33" s="66"/>
    </row>
    <row r="34" spans="6:29">
      <c r="F34" s="66"/>
      <c r="G34" s="66"/>
      <c r="H34" s="71"/>
      <c r="I34" s="71"/>
      <c r="J34" s="74"/>
      <c r="K34" s="74"/>
      <c r="L34" s="74">
        <f>IF(COUNT(C7,C15,C13,C19,H7,H13,H15,H19,J7,J13,L7,L13)=12,IF(SUM(C7,C15,C13,C19,H7,H13,H15,H19,J7,J13,L7,L13)=0,"メンナシ",0),0)</f>
        <v>0</v>
      </c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1"/>
      <c r="Z34" s="71"/>
      <c r="AA34" s="66"/>
      <c r="AB34" s="66"/>
      <c r="AC34" s="66"/>
    </row>
    <row r="35" spans="6:29">
      <c r="F35" s="66"/>
      <c r="G35" s="66"/>
      <c r="H35" s="71"/>
      <c r="I35" s="71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1"/>
      <c r="Z35" s="71"/>
      <c r="AA35" s="66"/>
      <c r="AB35" s="66"/>
      <c r="AC35" s="66"/>
    </row>
    <row r="36" spans="6:29">
      <c r="F36" s="66"/>
      <c r="G36" s="66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66"/>
      <c r="AA36" s="66"/>
      <c r="AB36" s="66"/>
    </row>
    <row r="37" spans="6:29">
      <c r="F37" s="66"/>
      <c r="G37" s="66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66"/>
      <c r="AA37" s="66"/>
      <c r="AB37" s="66"/>
    </row>
    <row r="38" spans="6:29">
      <c r="F38" s="66"/>
      <c r="G38" s="66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66"/>
      <c r="AA38" s="66"/>
    </row>
    <row r="39" spans="6:29">
      <c r="F39" s="66"/>
      <c r="G39" s="66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66"/>
      <c r="AA39" s="66"/>
    </row>
    <row r="40" spans="6:29"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</row>
    <row r="41" spans="6:29"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</row>
    <row r="42" spans="6:29"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</row>
    <row r="43" spans="6:29"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</row>
    <row r="44" spans="6:29"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pans="6:29"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pans="6:29"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pans="6:29"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  <row r="48" spans="6:29"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</row>
    <row r="49" spans="6:27"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pans="6:27"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pans="6:27"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pans="6:27"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pans="6:27"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</row>
    <row r="54" spans="6:27"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6:27"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</row>
    <row r="56" spans="6:27"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pans="6:27"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pans="6:27"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</row>
    <row r="59" spans="6:27"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</row>
    <row r="60" spans="6:27"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6:27"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pans="6:27"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pans="6:27"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pans="6:27"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6:27"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</row>
    <row r="66" spans="6:27"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</row>
    <row r="67" spans="6:27"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</row>
    <row r="68" spans="6:27"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pans="6:27"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pans="6:27"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</row>
    <row r="71" spans="6:27"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</row>
    <row r="72" spans="6:27"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6:27"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6:27"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6:27"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6:27"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6:27"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6:27"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6:27"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6:27"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8:26"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8:26"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8:26"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8:26"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8:26"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8:26"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8:26"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</sheetData>
  <mergeCells count="10">
    <mergeCell ref="Q16:R16"/>
    <mergeCell ref="D20:G20"/>
    <mergeCell ref="B4:D4"/>
    <mergeCell ref="B5:D5"/>
    <mergeCell ref="D7:G7"/>
    <mergeCell ref="B8:B12"/>
    <mergeCell ref="E8:F8"/>
    <mergeCell ref="M8:M12"/>
    <mergeCell ref="E9:F10"/>
    <mergeCell ref="D11:G11"/>
  </mergeCells>
  <phoneticPr fontId="1"/>
  <dataValidations count="1">
    <dataValidation imeMode="off" allowBlank="1" showInputMessage="1" showErrorMessage="1" sqref="E5:G5 JA22:JC22 SW22:SY22 ACS22:ACU22 AMO22:AMQ22 AWK22:AWM22 BGG22:BGI22 BQC22:BQE22 BZY22:CAA22 CJU22:CJW22 CTQ22:CTS22 DDM22:DDO22 DNI22:DNK22 DXE22:DXG22 EHA22:EHC22 EQW22:EQY22 FAS22:FAU22 FKO22:FKQ22 FUK22:FUM22 GEG22:GEI22 GOC22:GOE22 GXY22:GYA22 HHU22:HHW22 HRQ22:HRS22 IBM22:IBO22 ILI22:ILK22 IVE22:IVG22 JFA22:JFC22 JOW22:JOY22 JYS22:JYU22 KIO22:KIQ22 KSK22:KSM22 LCG22:LCI22 LMC22:LME22 LVY22:LWA22 MFU22:MFW22 MPQ22:MPS22 MZM22:MZO22 NJI22:NJK22 NTE22:NTG22 ODA22:ODC22 OMW22:OMY22 OWS22:OWU22 PGO22:PGQ22 PQK22:PQM22 QAG22:QAI22 QKC22:QKE22 QTY22:QUA22 RDU22:RDW22 RNQ22:RNS22 RXM22:RXO22 SHI22:SHK22 SRE22:SRG22 TBA22:TBC22 TKW22:TKY22 TUS22:TUU22 UEO22:UEQ22 UOK22:UOM22 UYG22:UYI22 VIC22:VIE22 VRY22:VSA22 WBU22:WBW22 WLQ22:WLS22 WVM22:WVO22 D65558:F65558 JA65558:JC65558 SW65558:SY65558 ACS65558:ACU65558 AMO65558:AMQ65558 AWK65558:AWM65558 BGG65558:BGI65558 BQC65558:BQE65558 BZY65558:CAA65558 CJU65558:CJW65558 CTQ65558:CTS65558 DDM65558:DDO65558 DNI65558:DNK65558 DXE65558:DXG65558 EHA65558:EHC65558 EQW65558:EQY65558 FAS65558:FAU65558 FKO65558:FKQ65558 FUK65558:FUM65558 GEG65558:GEI65558 GOC65558:GOE65558 GXY65558:GYA65558 HHU65558:HHW65558 HRQ65558:HRS65558 IBM65558:IBO65558 ILI65558:ILK65558 IVE65558:IVG65558 JFA65558:JFC65558 JOW65558:JOY65558 JYS65558:JYU65558 KIO65558:KIQ65558 KSK65558:KSM65558 LCG65558:LCI65558 LMC65558:LME65558 LVY65558:LWA65558 MFU65558:MFW65558 MPQ65558:MPS65558 MZM65558:MZO65558 NJI65558:NJK65558 NTE65558:NTG65558 ODA65558:ODC65558 OMW65558:OMY65558 OWS65558:OWU65558 PGO65558:PGQ65558 PQK65558:PQM65558 QAG65558:QAI65558 QKC65558:QKE65558 QTY65558:QUA65558 RDU65558:RDW65558 RNQ65558:RNS65558 RXM65558:RXO65558 SHI65558:SHK65558 SRE65558:SRG65558 TBA65558:TBC65558 TKW65558:TKY65558 TUS65558:TUU65558 UEO65558:UEQ65558 UOK65558:UOM65558 UYG65558:UYI65558 VIC65558:VIE65558 VRY65558:VSA65558 WBU65558:WBW65558 WLQ65558:WLS65558 WVM65558:WVO65558 D131094:F131094 JA131094:JC131094 SW131094:SY131094 ACS131094:ACU131094 AMO131094:AMQ131094 AWK131094:AWM131094 BGG131094:BGI131094 BQC131094:BQE131094 BZY131094:CAA131094 CJU131094:CJW131094 CTQ131094:CTS131094 DDM131094:DDO131094 DNI131094:DNK131094 DXE131094:DXG131094 EHA131094:EHC131094 EQW131094:EQY131094 FAS131094:FAU131094 FKO131094:FKQ131094 FUK131094:FUM131094 GEG131094:GEI131094 GOC131094:GOE131094 GXY131094:GYA131094 HHU131094:HHW131094 HRQ131094:HRS131094 IBM131094:IBO131094 ILI131094:ILK131094 IVE131094:IVG131094 JFA131094:JFC131094 JOW131094:JOY131094 JYS131094:JYU131094 KIO131094:KIQ131094 KSK131094:KSM131094 LCG131094:LCI131094 LMC131094:LME131094 LVY131094:LWA131094 MFU131094:MFW131094 MPQ131094:MPS131094 MZM131094:MZO131094 NJI131094:NJK131094 NTE131094:NTG131094 ODA131094:ODC131094 OMW131094:OMY131094 OWS131094:OWU131094 PGO131094:PGQ131094 PQK131094:PQM131094 QAG131094:QAI131094 QKC131094:QKE131094 QTY131094:QUA131094 RDU131094:RDW131094 RNQ131094:RNS131094 RXM131094:RXO131094 SHI131094:SHK131094 SRE131094:SRG131094 TBA131094:TBC131094 TKW131094:TKY131094 TUS131094:TUU131094 UEO131094:UEQ131094 UOK131094:UOM131094 UYG131094:UYI131094 VIC131094:VIE131094 VRY131094:VSA131094 WBU131094:WBW131094 WLQ131094:WLS131094 WVM131094:WVO131094 D196630:F196630 JA196630:JC196630 SW196630:SY196630 ACS196630:ACU196630 AMO196630:AMQ196630 AWK196630:AWM196630 BGG196630:BGI196630 BQC196630:BQE196630 BZY196630:CAA196630 CJU196630:CJW196630 CTQ196630:CTS196630 DDM196630:DDO196630 DNI196630:DNK196630 DXE196630:DXG196630 EHA196630:EHC196630 EQW196630:EQY196630 FAS196630:FAU196630 FKO196630:FKQ196630 FUK196630:FUM196630 GEG196630:GEI196630 GOC196630:GOE196630 GXY196630:GYA196630 HHU196630:HHW196630 HRQ196630:HRS196630 IBM196630:IBO196630 ILI196630:ILK196630 IVE196630:IVG196630 JFA196630:JFC196630 JOW196630:JOY196630 JYS196630:JYU196630 KIO196630:KIQ196630 KSK196630:KSM196630 LCG196630:LCI196630 LMC196630:LME196630 LVY196630:LWA196630 MFU196630:MFW196630 MPQ196630:MPS196630 MZM196630:MZO196630 NJI196630:NJK196630 NTE196630:NTG196630 ODA196630:ODC196630 OMW196630:OMY196630 OWS196630:OWU196630 PGO196630:PGQ196630 PQK196630:PQM196630 QAG196630:QAI196630 QKC196630:QKE196630 QTY196630:QUA196630 RDU196630:RDW196630 RNQ196630:RNS196630 RXM196630:RXO196630 SHI196630:SHK196630 SRE196630:SRG196630 TBA196630:TBC196630 TKW196630:TKY196630 TUS196630:TUU196630 UEO196630:UEQ196630 UOK196630:UOM196630 UYG196630:UYI196630 VIC196630:VIE196630 VRY196630:VSA196630 WBU196630:WBW196630 WLQ196630:WLS196630 WVM196630:WVO196630 D262166:F262166 JA262166:JC262166 SW262166:SY262166 ACS262166:ACU262166 AMO262166:AMQ262166 AWK262166:AWM262166 BGG262166:BGI262166 BQC262166:BQE262166 BZY262166:CAA262166 CJU262166:CJW262166 CTQ262166:CTS262166 DDM262166:DDO262166 DNI262166:DNK262166 DXE262166:DXG262166 EHA262166:EHC262166 EQW262166:EQY262166 FAS262166:FAU262166 FKO262166:FKQ262166 FUK262166:FUM262166 GEG262166:GEI262166 GOC262166:GOE262166 GXY262166:GYA262166 HHU262166:HHW262166 HRQ262166:HRS262166 IBM262166:IBO262166 ILI262166:ILK262166 IVE262166:IVG262166 JFA262166:JFC262166 JOW262166:JOY262166 JYS262166:JYU262166 KIO262166:KIQ262166 KSK262166:KSM262166 LCG262166:LCI262166 LMC262166:LME262166 LVY262166:LWA262166 MFU262166:MFW262166 MPQ262166:MPS262166 MZM262166:MZO262166 NJI262166:NJK262166 NTE262166:NTG262166 ODA262166:ODC262166 OMW262166:OMY262166 OWS262166:OWU262166 PGO262166:PGQ262166 PQK262166:PQM262166 QAG262166:QAI262166 QKC262166:QKE262166 QTY262166:QUA262166 RDU262166:RDW262166 RNQ262166:RNS262166 RXM262166:RXO262166 SHI262166:SHK262166 SRE262166:SRG262166 TBA262166:TBC262166 TKW262166:TKY262166 TUS262166:TUU262166 UEO262166:UEQ262166 UOK262166:UOM262166 UYG262166:UYI262166 VIC262166:VIE262166 VRY262166:VSA262166 WBU262166:WBW262166 WLQ262166:WLS262166 WVM262166:WVO262166 D327702:F327702 JA327702:JC327702 SW327702:SY327702 ACS327702:ACU327702 AMO327702:AMQ327702 AWK327702:AWM327702 BGG327702:BGI327702 BQC327702:BQE327702 BZY327702:CAA327702 CJU327702:CJW327702 CTQ327702:CTS327702 DDM327702:DDO327702 DNI327702:DNK327702 DXE327702:DXG327702 EHA327702:EHC327702 EQW327702:EQY327702 FAS327702:FAU327702 FKO327702:FKQ327702 FUK327702:FUM327702 GEG327702:GEI327702 GOC327702:GOE327702 GXY327702:GYA327702 HHU327702:HHW327702 HRQ327702:HRS327702 IBM327702:IBO327702 ILI327702:ILK327702 IVE327702:IVG327702 JFA327702:JFC327702 JOW327702:JOY327702 JYS327702:JYU327702 KIO327702:KIQ327702 KSK327702:KSM327702 LCG327702:LCI327702 LMC327702:LME327702 LVY327702:LWA327702 MFU327702:MFW327702 MPQ327702:MPS327702 MZM327702:MZO327702 NJI327702:NJK327702 NTE327702:NTG327702 ODA327702:ODC327702 OMW327702:OMY327702 OWS327702:OWU327702 PGO327702:PGQ327702 PQK327702:PQM327702 QAG327702:QAI327702 QKC327702:QKE327702 QTY327702:QUA327702 RDU327702:RDW327702 RNQ327702:RNS327702 RXM327702:RXO327702 SHI327702:SHK327702 SRE327702:SRG327702 TBA327702:TBC327702 TKW327702:TKY327702 TUS327702:TUU327702 UEO327702:UEQ327702 UOK327702:UOM327702 UYG327702:UYI327702 VIC327702:VIE327702 VRY327702:VSA327702 WBU327702:WBW327702 WLQ327702:WLS327702 WVM327702:WVO327702 D393238:F393238 JA393238:JC393238 SW393238:SY393238 ACS393238:ACU393238 AMO393238:AMQ393238 AWK393238:AWM393238 BGG393238:BGI393238 BQC393238:BQE393238 BZY393238:CAA393238 CJU393238:CJW393238 CTQ393238:CTS393238 DDM393238:DDO393238 DNI393238:DNK393238 DXE393238:DXG393238 EHA393238:EHC393238 EQW393238:EQY393238 FAS393238:FAU393238 FKO393238:FKQ393238 FUK393238:FUM393238 GEG393238:GEI393238 GOC393238:GOE393238 GXY393238:GYA393238 HHU393238:HHW393238 HRQ393238:HRS393238 IBM393238:IBO393238 ILI393238:ILK393238 IVE393238:IVG393238 JFA393238:JFC393238 JOW393238:JOY393238 JYS393238:JYU393238 KIO393238:KIQ393238 KSK393238:KSM393238 LCG393238:LCI393238 LMC393238:LME393238 LVY393238:LWA393238 MFU393238:MFW393238 MPQ393238:MPS393238 MZM393238:MZO393238 NJI393238:NJK393238 NTE393238:NTG393238 ODA393238:ODC393238 OMW393238:OMY393238 OWS393238:OWU393238 PGO393238:PGQ393238 PQK393238:PQM393238 QAG393238:QAI393238 QKC393238:QKE393238 QTY393238:QUA393238 RDU393238:RDW393238 RNQ393238:RNS393238 RXM393238:RXO393238 SHI393238:SHK393238 SRE393238:SRG393238 TBA393238:TBC393238 TKW393238:TKY393238 TUS393238:TUU393238 UEO393238:UEQ393238 UOK393238:UOM393238 UYG393238:UYI393238 VIC393238:VIE393238 VRY393238:VSA393238 WBU393238:WBW393238 WLQ393238:WLS393238 WVM393238:WVO393238 D458774:F458774 JA458774:JC458774 SW458774:SY458774 ACS458774:ACU458774 AMO458774:AMQ458774 AWK458774:AWM458774 BGG458774:BGI458774 BQC458774:BQE458774 BZY458774:CAA458774 CJU458774:CJW458774 CTQ458774:CTS458774 DDM458774:DDO458774 DNI458774:DNK458774 DXE458774:DXG458774 EHA458774:EHC458774 EQW458774:EQY458774 FAS458774:FAU458774 FKO458774:FKQ458774 FUK458774:FUM458774 GEG458774:GEI458774 GOC458774:GOE458774 GXY458774:GYA458774 HHU458774:HHW458774 HRQ458774:HRS458774 IBM458774:IBO458774 ILI458774:ILK458774 IVE458774:IVG458774 JFA458774:JFC458774 JOW458774:JOY458774 JYS458774:JYU458774 KIO458774:KIQ458774 KSK458774:KSM458774 LCG458774:LCI458774 LMC458774:LME458774 LVY458774:LWA458774 MFU458774:MFW458774 MPQ458774:MPS458774 MZM458774:MZO458774 NJI458774:NJK458774 NTE458774:NTG458774 ODA458774:ODC458774 OMW458774:OMY458774 OWS458774:OWU458774 PGO458774:PGQ458774 PQK458774:PQM458774 QAG458774:QAI458774 QKC458774:QKE458774 QTY458774:QUA458774 RDU458774:RDW458774 RNQ458774:RNS458774 RXM458774:RXO458774 SHI458774:SHK458774 SRE458774:SRG458774 TBA458774:TBC458774 TKW458774:TKY458774 TUS458774:TUU458774 UEO458774:UEQ458774 UOK458774:UOM458774 UYG458774:UYI458774 VIC458774:VIE458774 VRY458774:VSA458774 WBU458774:WBW458774 WLQ458774:WLS458774 WVM458774:WVO458774 D524310:F524310 JA524310:JC524310 SW524310:SY524310 ACS524310:ACU524310 AMO524310:AMQ524310 AWK524310:AWM524310 BGG524310:BGI524310 BQC524310:BQE524310 BZY524310:CAA524310 CJU524310:CJW524310 CTQ524310:CTS524310 DDM524310:DDO524310 DNI524310:DNK524310 DXE524310:DXG524310 EHA524310:EHC524310 EQW524310:EQY524310 FAS524310:FAU524310 FKO524310:FKQ524310 FUK524310:FUM524310 GEG524310:GEI524310 GOC524310:GOE524310 GXY524310:GYA524310 HHU524310:HHW524310 HRQ524310:HRS524310 IBM524310:IBO524310 ILI524310:ILK524310 IVE524310:IVG524310 JFA524310:JFC524310 JOW524310:JOY524310 JYS524310:JYU524310 KIO524310:KIQ524310 KSK524310:KSM524310 LCG524310:LCI524310 LMC524310:LME524310 LVY524310:LWA524310 MFU524310:MFW524310 MPQ524310:MPS524310 MZM524310:MZO524310 NJI524310:NJK524310 NTE524310:NTG524310 ODA524310:ODC524310 OMW524310:OMY524310 OWS524310:OWU524310 PGO524310:PGQ524310 PQK524310:PQM524310 QAG524310:QAI524310 QKC524310:QKE524310 QTY524310:QUA524310 RDU524310:RDW524310 RNQ524310:RNS524310 RXM524310:RXO524310 SHI524310:SHK524310 SRE524310:SRG524310 TBA524310:TBC524310 TKW524310:TKY524310 TUS524310:TUU524310 UEO524310:UEQ524310 UOK524310:UOM524310 UYG524310:UYI524310 VIC524310:VIE524310 VRY524310:VSA524310 WBU524310:WBW524310 WLQ524310:WLS524310 WVM524310:WVO524310 D589846:F589846 JA589846:JC589846 SW589846:SY589846 ACS589846:ACU589846 AMO589846:AMQ589846 AWK589846:AWM589846 BGG589846:BGI589846 BQC589846:BQE589846 BZY589846:CAA589846 CJU589846:CJW589846 CTQ589846:CTS589846 DDM589846:DDO589846 DNI589846:DNK589846 DXE589846:DXG589846 EHA589846:EHC589846 EQW589846:EQY589846 FAS589846:FAU589846 FKO589846:FKQ589846 FUK589846:FUM589846 GEG589846:GEI589846 GOC589846:GOE589846 GXY589846:GYA589846 HHU589846:HHW589846 HRQ589846:HRS589846 IBM589846:IBO589846 ILI589846:ILK589846 IVE589846:IVG589846 JFA589846:JFC589846 JOW589846:JOY589846 JYS589846:JYU589846 KIO589846:KIQ589846 KSK589846:KSM589846 LCG589846:LCI589846 LMC589846:LME589846 LVY589846:LWA589846 MFU589846:MFW589846 MPQ589846:MPS589846 MZM589846:MZO589846 NJI589846:NJK589846 NTE589846:NTG589846 ODA589846:ODC589846 OMW589846:OMY589846 OWS589846:OWU589846 PGO589846:PGQ589846 PQK589846:PQM589846 QAG589846:QAI589846 QKC589846:QKE589846 QTY589846:QUA589846 RDU589846:RDW589846 RNQ589846:RNS589846 RXM589846:RXO589846 SHI589846:SHK589846 SRE589846:SRG589846 TBA589846:TBC589846 TKW589846:TKY589846 TUS589846:TUU589846 UEO589846:UEQ589846 UOK589846:UOM589846 UYG589846:UYI589846 VIC589846:VIE589846 VRY589846:VSA589846 WBU589846:WBW589846 WLQ589846:WLS589846 WVM589846:WVO589846 D655382:F655382 JA655382:JC655382 SW655382:SY655382 ACS655382:ACU655382 AMO655382:AMQ655382 AWK655382:AWM655382 BGG655382:BGI655382 BQC655382:BQE655382 BZY655382:CAA655382 CJU655382:CJW655382 CTQ655382:CTS655382 DDM655382:DDO655382 DNI655382:DNK655382 DXE655382:DXG655382 EHA655382:EHC655382 EQW655382:EQY655382 FAS655382:FAU655382 FKO655382:FKQ655382 FUK655382:FUM655382 GEG655382:GEI655382 GOC655382:GOE655382 GXY655382:GYA655382 HHU655382:HHW655382 HRQ655382:HRS655382 IBM655382:IBO655382 ILI655382:ILK655382 IVE655382:IVG655382 JFA655382:JFC655382 JOW655382:JOY655382 JYS655382:JYU655382 KIO655382:KIQ655382 KSK655382:KSM655382 LCG655382:LCI655382 LMC655382:LME655382 LVY655382:LWA655382 MFU655382:MFW655382 MPQ655382:MPS655382 MZM655382:MZO655382 NJI655382:NJK655382 NTE655382:NTG655382 ODA655382:ODC655382 OMW655382:OMY655382 OWS655382:OWU655382 PGO655382:PGQ655382 PQK655382:PQM655382 QAG655382:QAI655382 QKC655382:QKE655382 QTY655382:QUA655382 RDU655382:RDW655382 RNQ655382:RNS655382 RXM655382:RXO655382 SHI655382:SHK655382 SRE655382:SRG655382 TBA655382:TBC655382 TKW655382:TKY655382 TUS655382:TUU655382 UEO655382:UEQ655382 UOK655382:UOM655382 UYG655382:UYI655382 VIC655382:VIE655382 VRY655382:VSA655382 WBU655382:WBW655382 WLQ655382:WLS655382 WVM655382:WVO655382 D720918:F720918 JA720918:JC720918 SW720918:SY720918 ACS720918:ACU720918 AMO720918:AMQ720918 AWK720918:AWM720918 BGG720918:BGI720918 BQC720918:BQE720918 BZY720918:CAA720918 CJU720918:CJW720918 CTQ720918:CTS720918 DDM720918:DDO720918 DNI720918:DNK720918 DXE720918:DXG720918 EHA720918:EHC720918 EQW720918:EQY720918 FAS720918:FAU720918 FKO720918:FKQ720918 FUK720918:FUM720918 GEG720918:GEI720918 GOC720918:GOE720918 GXY720918:GYA720918 HHU720918:HHW720918 HRQ720918:HRS720918 IBM720918:IBO720918 ILI720918:ILK720918 IVE720918:IVG720918 JFA720918:JFC720918 JOW720918:JOY720918 JYS720918:JYU720918 KIO720918:KIQ720918 KSK720918:KSM720918 LCG720918:LCI720918 LMC720918:LME720918 LVY720918:LWA720918 MFU720918:MFW720918 MPQ720918:MPS720918 MZM720918:MZO720918 NJI720918:NJK720918 NTE720918:NTG720918 ODA720918:ODC720918 OMW720918:OMY720918 OWS720918:OWU720918 PGO720918:PGQ720918 PQK720918:PQM720918 QAG720918:QAI720918 QKC720918:QKE720918 QTY720918:QUA720918 RDU720918:RDW720918 RNQ720918:RNS720918 RXM720918:RXO720918 SHI720918:SHK720918 SRE720918:SRG720918 TBA720918:TBC720918 TKW720918:TKY720918 TUS720918:TUU720918 UEO720918:UEQ720918 UOK720918:UOM720918 UYG720918:UYI720918 VIC720918:VIE720918 VRY720918:VSA720918 WBU720918:WBW720918 WLQ720918:WLS720918 WVM720918:WVO720918 D786454:F786454 JA786454:JC786454 SW786454:SY786454 ACS786454:ACU786454 AMO786454:AMQ786454 AWK786454:AWM786454 BGG786454:BGI786454 BQC786454:BQE786454 BZY786454:CAA786454 CJU786454:CJW786454 CTQ786454:CTS786454 DDM786454:DDO786454 DNI786454:DNK786454 DXE786454:DXG786454 EHA786454:EHC786454 EQW786454:EQY786454 FAS786454:FAU786454 FKO786454:FKQ786454 FUK786454:FUM786454 GEG786454:GEI786454 GOC786454:GOE786454 GXY786454:GYA786454 HHU786454:HHW786454 HRQ786454:HRS786454 IBM786454:IBO786454 ILI786454:ILK786454 IVE786454:IVG786454 JFA786454:JFC786454 JOW786454:JOY786454 JYS786454:JYU786454 KIO786454:KIQ786454 KSK786454:KSM786454 LCG786454:LCI786454 LMC786454:LME786454 LVY786454:LWA786454 MFU786454:MFW786454 MPQ786454:MPS786454 MZM786454:MZO786454 NJI786454:NJK786454 NTE786454:NTG786454 ODA786454:ODC786454 OMW786454:OMY786454 OWS786454:OWU786454 PGO786454:PGQ786454 PQK786454:PQM786454 QAG786454:QAI786454 QKC786454:QKE786454 QTY786454:QUA786454 RDU786454:RDW786454 RNQ786454:RNS786454 RXM786454:RXO786454 SHI786454:SHK786454 SRE786454:SRG786454 TBA786454:TBC786454 TKW786454:TKY786454 TUS786454:TUU786454 UEO786454:UEQ786454 UOK786454:UOM786454 UYG786454:UYI786454 VIC786454:VIE786454 VRY786454:VSA786454 WBU786454:WBW786454 WLQ786454:WLS786454 WVM786454:WVO786454 D851990:F851990 JA851990:JC851990 SW851990:SY851990 ACS851990:ACU851990 AMO851990:AMQ851990 AWK851990:AWM851990 BGG851990:BGI851990 BQC851990:BQE851990 BZY851990:CAA851990 CJU851990:CJW851990 CTQ851990:CTS851990 DDM851990:DDO851990 DNI851990:DNK851990 DXE851990:DXG851990 EHA851990:EHC851990 EQW851990:EQY851990 FAS851990:FAU851990 FKO851990:FKQ851990 FUK851990:FUM851990 GEG851990:GEI851990 GOC851990:GOE851990 GXY851990:GYA851990 HHU851990:HHW851990 HRQ851990:HRS851990 IBM851990:IBO851990 ILI851990:ILK851990 IVE851990:IVG851990 JFA851990:JFC851990 JOW851990:JOY851990 JYS851990:JYU851990 KIO851990:KIQ851990 KSK851990:KSM851990 LCG851990:LCI851990 LMC851990:LME851990 LVY851990:LWA851990 MFU851990:MFW851990 MPQ851990:MPS851990 MZM851990:MZO851990 NJI851990:NJK851990 NTE851990:NTG851990 ODA851990:ODC851990 OMW851990:OMY851990 OWS851990:OWU851990 PGO851990:PGQ851990 PQK851990:PQM851990 QAG851990:QAI851990 QKC851990:QKE851990 QTY851990:QUA851990 RDU851990:RDW851990 RNQ851990:RNS851990 RXM851990:RXO851990 SHI851990:SHK851990 SRE851990:SRG851990 TBA851990:TBC851990 TKW851990:TKY851990 TUS851990:TUU851990 UEO851990:UEQ851990 UOK851990:UOM851990 UYG851990:UYI851990 VIC851990:VIE851990 VRY851990:VSA851990 WBU851990:WBW851990 WLQ851990:WLS851990 WVM851990:WVO851990 D917526:F917526 JA917526:JC917526 SW917526:SY917526 ACS917526:ACU917526 AMO917526:AMQ917526 AWK917526:AWM917526 BGG917526:BGI917526 BQC917526:BQE917526 BZY917526:CAA917526 CJU917526:CJW917526 CTQ917526:CTS917526 DDM917526:DDO917526 DNI917526:DNK917526 DXE917526:DXG917526 EHA917526:EHC917526 EQW917526:EQY917526 FAS917526:FAU917526 FKO917526:FKQ917526 FUK917526:FUM917526 GEG917526:GEI917526 GOC917526:GOE917526 GXY917526:GYA917526 HHU917526:HHW917526 HRQ917526:HRS917526 IBM917526:IBO917526 ILI917526:ILK917526 IVE917526:IVG917526 JFA917526:JFC917526 JOW917526:JOY917526 JYS917526:JYU917526 KIO917526:KIQ917526 KSK917526:KSM917526 LCG917526:LCI917526 LMC917526:LME917526 LVY917526:LWA917526 MFU917526:MFW917526 MPQ917526:MPS917526 MZM917526:MZO917526 NJI917526:NJK917526 NTE917526:NTG917526 ODA917526:ODC917526 OMW917526:OMY917526 OWS917526:OWU917526 PGO917526:PGQ917526 PQK917526:PQM917526 QAG917526:QAI917526 QKC917526:QKE917526 QTY917526:QUA917526 RDU917526:RDW917526 RNQ917526:RNS917526 RXM917526:RXO917526 SHI917526:SHK917526 SRE917526:SRG917526 TBA917526:TBC917526 TKW917526:TKY917526 TUS917526:TUU917526 UEO917526:UEQ917526 UOK917526:UOM917526 UYG917526:UYI917526 VIC917526:VIE917526 VRY917526:VSA917526 WBU917526:WBW917526 WLQ917526:WLS917526 WVM917526:WVO917526 D983062:F983062 JA983062:JC983062 SW983062:SY983062 ACS983062:ACU983062 AMO983062:AMQ983062 AWK983062:AWM983062 BGG983062:BGI983062 BQC983062:BQE983062 BZY983062:CAA983062 CJU983062:CJW983062 CTQ983062:CTS983062 DDM983062:DDO983062 DNI983062:DNK983062 DXE983062:DXG983062 EHA983062:EHC983062 EQW983062:EQY983062 FAS983062:FAU983062 FKO983062:FKQ983062 FUK983062:FUM983062 GEG983062:GEI983062 GOC983062:GOE983062 GXY983062:GYA983062 HHU983062:HHW983062 HRQ983062:HRS983062 IBM983062:IBO983062 ILI983062:ILK983062 IVE983062:IVG983062 JFA983062:JFC983062 JOW983062:JOY983062 JYS983062:JYU983062 KIO983062:KIQ983062 KSK983062:KSM983062 LCG983062:LCI983062 LMC983062:LME983062 LVY983062:LWA983062 MFU983062:MFW983062 MPQ983062:MPS983062 MZM983062:MZO983062 NJI983062:NJK983062 NTE983062:NTG983062 ODA983062:ODC983062 OMW983062:OMY983062 OWS983062:OWU983062 PGO983062:PGQ983062 PQK983062:PQM983062 QAG983062:QAI983062 QKC983062:QKE983062 QTY983062:QUA983062 RDU983062:RDW983062 RNQ983062:RNS983062 RXM983062:RXO983062 SHI983062:SHK983062 SRE983062:SRG983062 TBA983062:TBC983062 TKW983062:TKY983062 TUS983062:TUU983062 UEO983062:UEQ983062 UOK983062:UOM983062 UYG983062:UYI983062 VIC983062:VIE983062 VRY983062:VSA983062 WBU983062:WBW983062 WLQ983062:WLS983062 WVM983062:WVO983062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workbookViewId="0">
      <selection activeCell="B12" sqref="B12"/>
    </sheetView>
  </sheetViews>
  <sheetFormatPr defaultRowHeight="15.75"/>
  <cols>
    <col min="1" max="1" width="4.375" style="34" customWidth="1"/>
    <col min="2" max="2" width="10.625" style="34" customWidth="1"/>
    <col min="3" max="3" width="12.875" style="34" customWidth="1"/>
    <col min="4" max="4" width="6.75" style="34" customWidth="1"/>
    <col min="5" max="5" width="3.25" style="34" bestFit="1" customWidth="1"/>
    <col min="6" max="6" width="6.75" style="34" customWidth="1"/>
    <col min="7" max="7" width="3.25" style="34" bestFit="1" customWidth="1"/>
    <col min="8" max="9" width="6.75" style="34" customWidth="1"/>
    <col min="10" max="10" width="9.375" style="34" customWidth="1"/>
    <col min="11" max="11" width="11.625" style="34" customWidth="1"/>
    <col min="12" max="12" width="10.25" style="34" customWidth="1"/>
    <col min="13" max="16384" width="9" style="34"/>
  </cols>
  <sheetData>
    <row r="1" spans="1:22" ht="16.5">
      <c r="A1" s="161">
        <v>43115</v>
      </c>
      <c r="B1" s="161"/>
      <c r="C1" s="161"/>
      <c r="D1" s="81"/>
      <c r="E1" s="81"/>
      <c r="F1" s="81"/>
      <c r="G1" s="81"/>
      <c r="H1" s="82"/>
      <c r="I1" s="82"/>
      <c r="J1" s="82"/>
      <c r="L1" s="37">
        <v>5005</v>
      </c>
      <c r="P1" s="115"/>
      <c r="Q1" s="115"/>
      <c r="R1" s="115" t="s">
        <v>56</v>
      </c>
      <c r="S1" s="115"/>
      <c r="T1" s="115"/>
      <c r="U1" s="115"/>
      <c r="V1" s="115"/>
    </row>
    <row r="2" spans="1:22">
      <c r="A2" s="82"/>
      <c r="B2" s="82"/>
      <c r="C2" s="82"/>
      <c r="D2" s="82"/>
      <c r="E2" s="82"/>
      <c r="F2" s="82"/>
      <c r="G2" s="82"/>
      <c r="H2" s="82"/>
      <c r="I2" s="82"/>
      <c r="J2" s="82"/>
      <c r="P2" s="115"/>
      <c r="Q2" s="115"/>
      <c r="R2" s="115" t="s">
        <v>19</v>
      </c>
      <c r="S2" s="115"/>
      <c r="T2" s="115"/>
      <c r="U2" s="115"/>
      <c r="V2" s="115"/>
    </row>
    <row r="3" spans="1:22" ht="18.75" customHeight="1">
      <c r="A3" s="162" t="s">
        <v>17</v>
      </c>
      <c r="B3" s="162"/>
      <c r="C3" s="162"/>
      <c r="D3" s="162"/>
      <c r="E3" s="162"/>
      <c r="F3" s="162"/>
      <c r="G3" s="82"/>
      <c r="H3" s="82"/>
      <c r="I3" s="82"/>
      <c r="J3" s="82"/>
      <c r="P3" s="115"/>
      <c r="Q3" s="115"/>
      <c r="R3" s="115" t="s">
        <v>18</v>
      </c>
      <c r="S3" s="115"/>
      <c r="T3" s="115"/>
      <c r="U3" s="115"/>
      <c r="V3" s="115"/>
    </row>
    <row r="4" spans="1:22" ht="30" customHeight="1">
      <c r="A4" s="163" t="s">
        <v>59</v>
      </c>
      <c r="B4" s="163"/>
      <c r="C4" s="163"/>
      <c r="D4" s="163"/>
      <c r="E4" s="163"/>
      <c r="F4" s="163"/>
      <c r="H4" s="82" t="s">
        <v>74</v>
      </c>
      <c r="I4" s="164" t="s">
        <v>82</v>
      </c>
      <c r="J4" s="164"/>
      <c r="K4" s="164"/>
      <c r="L4" s="164"/>
      <c r="P4" s="115"/>
      <c r="Q4" s="115"/>
      <c r="R4" s="115"/>
      <c r="S4" s="115"/>
      <c r="T4" s="115"/>
      <c r="U4" s="115"/>
      <c r="V4" s="115"/>
    </row>
    <row r="5" spans="1:22" ht="15.75" customHeight="1">
      <c r="A5" s="165" t="s">
        <v>14</v>
      </c>
      <c r="B5" s="165"/>
      <c r="C5" s="165"/>
      <c r="D5" s="165"/>
      <c r="E5" s="165"/>
      <c r="F5" s="165"/>
      <c r="P5" s="115"/>
      <c r="Q5" s="115"/>
      <c r="R5" s="115"/>
      <c r="S5" s="115"/>
      <c r="T5" s="115"/>
      <c r="U5" s="115"/>
      <c r="V5" s="115"/>
    </row>
    <row r="6" spans="1:22" ht="9" customHeight="1">
      <c r="D6" s="83"/>
      <c r="E6" s="83"/>
      <c r="F6" s="83"/>
      <c r="P6" s="115"/>
      <c r="Q6" s="115"/>
      <c r="R6" s="115"/>
      <c r="S6" s="115"/>
      <c r="T6" s="115"/>
      <c r="U6" s="115"/>
      <c r="V6" s="115"/>
    </row>
    <row r="7" spans="1:22">
      <c r="A7" s="82"/>
      <c r="B7" s="82"/>
      <c r="P7" s="115"/>
      <c r="Q7" s="115"/>
      <c r="R7" s="115"/>
      <c r="S7" s="115"/>
      <c r="T7" s="115"/>
      <c r="U7" s="115"/>
      <c r="V7" s="115"/>
    </row>
    <row r="8" spans="1:22" ht="25.5" customHeight="1">
      <c r="A8" s="166" t="s">
        <v>56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</row>
    <row r="9" spans="1:22" ht="16.5" customHeight="1">
      <c r="A9" s="82"/>
      <c r="B9" s="82"/>
    </row>
    <row r="10" spans="1:22" ht="16.5" thickBot="1">
      <c r="B10" s="83"/>
    </row>
    <row r="11" spans="1:22">
      <c r="A11" s="85" t="s">
        <v>15</v>
      </c>
      <c r="B11" s="86" t="s">
        <v>75</v>
      </c>
      <c r="C11" s="86" t="s">
        <v>8</v>
      </c>
      <c r="D11" s="158" t="s">
        <v>76</v>
      </c>
      <c r="E11" s="159"/>
      <c r="F11" s="159"/>
      <c r="G11" s="159"/>
      <c r="H11" s="160"/>
      <c r="I11" s="86" t="s">
        <v>77</v>
      </c>
      <c r="J11" s="86" t="s">
        <v>80</v>
      </c>
      <c r="K11" s="86" t="s">
        <v>81</v>
      </c>
      <c r="L11" s="87" t="s">
        <v>7</v>
      </c>
    </row>
    <row r="12" spans="1:22" ht="30" customHeight="1">
      <c r="A12" s="88">
        <v>1</v>
      </c>
      <c r="B12" s="91">
        <v>102</v>
      </c>
      <c r="C12" s="91" t="s">
        <v>84</v>
      </c>
      <c r="D12" s="92">
        <v>25</v>
      </c>
      <c r="E12" s="93" t="s">
        <v>79</v>
      </c>
      <c r="F12" s="93">
        <v>105</v>
      </c>
      <c r="G12" s="93" t="s">
        <v>78</v>
      </c>
      <c r="H12" s="94">
        <v>280</v>
      </c>
      <c r="I12" s="95">
        <v>10</v>
      </c>
      <c r="J12" s="96">
        <v>1500</v>
      </c>
      <c r="K12" s="97">
        <v>43221</v>
      </c>
      <c r="L12" s="98"/>
    </row>
    <row r="13" spans="1:22" ht="30" customHeight="1">
      <c r="A13" s="88">
        <v>2</v>
      </c>
      <c r="B13" s="91">
        <v>103</v>
      </c>
      <c r="C13" s="91" t="s">
        <v>83</v>
      </c>
      <c r="D13" s="92">
        <v>30</v>
      </c>
      <c r="E13" s="93" t="s">
        <v>79</v>
      </c>
      <c r="F13" s="93">
        <v>102</v>
      </c>
      <c r="G13" s="93" t="s">
        <v>78</v>
      </c>
      <c r="H13" s="94">
        <v>200</v>
      </c>
      <c r="I13" s="95">
        <v>50</v>
      </c>
      <c r="J13" s="96">
        <v>1500</v>
      </c>
      <c r="K13" s="97">
        <v>43222</v>
      </c>
      <c r="L13" s="98"/>
    </row>
    <row r="14" spans="1:22" ht="30" customHeight="1">
      <c r="A14" s="88">
        <v>3</v>
      </c>
      <c r="B14" s="91">
        <v>104</v>
      </c>
      <c r="C14" s="91" t="s">
        <v>83</v>
      </c>
      <c r="D14" s="92">
        <v>38</v>
      </c>
      <c r="E14" s="93" t="s">
        <v>79</v>
      </c>
      <c r="F14" s="93">
        <v>105</v>
      </c>
      <c r="G14" s="93" t="s">
        <v>78</v>
      </c>
      <c r="H14" s="94">
        <v>150</v>
      </c>
      <c r="I14" s="95">
        <v>1</v>
      </c>
      <c r="J14" s="96">
        <v>1500</v>
      </c>
      <c r="K14" s="97">
        <v>43223</v>
      </c>
      <c r="L14" s="98"/>
    </row>
    <row r="15" spans="1:22" ht="30" customHeight="1">
      <c r="A15" s="88">
        <v>4</v>
      </c>
      <c r="B15" s="91">
        <v>105</v>
      </c>
      <c r="C15" s="91" t="s">
        <v>83</v>
      </c>
      <c r="D15" s="92">
        <v>32</v>
      </c>
      <c r="E15" s="93" t="s">
        <v>79</v>
      </c>
      <c r="F15" s="93">
        <v>125</v>
      </c>
      <c r="G15" s="93" t="s">
        <v>78</v>
      </c>
      <c r="H15" s="94">
        <v>150</v>
      </c>
      <c r="I15" s="95">
        <v>1</v>
      </c>
      <c r="J15" s="96">
        <v>1500</v>
      </c>
      <c r="K15" s="97">
        <v>43224</v>
      </c>
      <c r="L15" s="98"/>
    </row>
    <row r="16" spans="1:22" ht="30" customHeight="1" thickBot="1">
      <c r="A16" s="89">
        <v>5</v>
      </c>
      <c r="B16" s="99">
        <v>106</v>
      </c>
      <c r="C16" s="99" t="s">
        <v>83</v>
      </c>
      <c r="D16" s="100">
        <v>44</v>
      </c>
      <c r="E16" s="101" t="s">
        <v>79</v>
      </c>
      <c r="F16" s="101">
        <v>200</v>
      </c>
      <c r="G16" s="101" t="s">
        <v>78</v>
      </c>
      <c r="H16" s="102">
        <v>300</v>
      </c>
      <c r="I16" s="103">
        <v>50</v>
      </c>
      <c r="J16" s="104">
        <v>1500</v>
      </c>
      <c r="K16" s="105">
        <v>43225</v>
      </c>
      <c r="L16" s="106"/>
    </row>
    <row r="17" spans="1:12" ht="30" customHeight="1">
      <c r="A17" s="90">
        <v>6</v>
      </c>
      <c r="B17" s="107">
        <v>107</v>
      </c>
      <c r="C17" s="107" t="s">
        <v>83</v>
      </c>
      <c r="D17" s="108">
        <v>50</v>
      </c>
      <c r="E17" s="109" t="s">
        <v>79</v>
      </c>
      <c r="F17" s="109">
        <v>305</v>
      </c>
      <c r="G17" s="109" t="s">
        <v>78</v>
      </c>
      <c r="H17" s="110">
        <v>500</v>
      </c>
      <c r="I17" s="111">
        <v>1</v>
      </c>
      <c r="J17" s="112">
        <v>1500</v>
      </c>
      <c r="K17" s="113">
        <v>43226</v>
      </c>
      <c r="L17" s="114"/>
    </row>
    <row r="18" spans="1:12" ht="30" customHeight="1">
      <c r="A18" s="88">
        <v>7</v>
      </c>
      <c r="B18" s="91">
        <v>108</v>
      </c>
      <c r="C18" s="91" t="s">
        <v>83</v>
      </c>
      <c r="D18" s="92">
        <v>50</v>
      </c>
      <c r="E18" s="93" t="s">
        <v>79</v>
      </c>
      <c r="F18" s="93">
        <v>105</v>
      </c>
      <c r="G18" s="93" t="s">
        <v>78</v>
      </c>
      <c r="H18" s="94">
        <v>600</v>
      </c>
      <c r="I18" s="95">
        <v>3</v>
      </c>
      <c r="J18" s="96">
        <v>1500</v>
      </c>
      <c r="K18" s="97">
        <v>43227</v>
      </c>
      <c r="L18" s="98"/>
    </row>
    <row r="19" spans="1:12" ht="30" customHeight="1">
      <c r="A19" s="88">
        <v>8</v>
      </c>
      <c r="B19" s="91">
        <v>109</v>
      </c>
      <c r="C19" s="91" t="s">
        <v>83</v>
      </c>
      <c r="D19" s="92">
        <v>25</v>
      </c>
      <c r="E19" s="93" t="s">
        <v>79</v>
      </c>
      <c r="F19" s="93">
        <v>55</v>
      </c>
      <c r="G19" s="93" t="s">
        <v>78</v>
      </c>
      <c r="H19" s="94">
        <v>70</v>
      </c>
      <c r="I19" s="95">
        <v>5</v>
      </c>
      <c r="J19" s="96">
        <v>1500</v>
      </c>
      <c r="K19" s="97">
        <v>43228</v>
      </c>
      <c r="L19" s="98"/>
    </row>
    <row r="20" spans="1:12" ht="30" customHeight="1">
      <c r="A20" s="88">
        <v>9</v>
      </c>
      <c r="B20" s="91">
        <v>110</v>
      </c>
      <c r="C20" s="91" t="s">
        <v>83</v>
      </c>
      <c r="D20" s="92">
        <v>30</v>
      </c>
      <c r="E20" s="93" t="s">
        <v>79</v>
      </c>
      <c r="F20" s="93">
        <v>68</v>
      </c>
      <c r="G20" s="93" t="s">
        <v>78</v>
      </c>
      <c r="H20" s="94">
        <v>105</v>
      </c>
      <c r="I20" s="95">
        <v>1</v>
      </c>
      <c r="J20" s="96">
        <v>1500</v>
      </c>
      <c r="K20" s="97">
        <v>43229</v>
      </c>
      <c r="L20" s="98"/>
    </row>
    <row r="21" spans="1:12" ht="30" customHeight="1" thickBot="1">
      <c r="A21" s="89">
        <v>10</v>
      </c>
      <c r="B21" s="99">
        <v>111</v>
      </c>
      <c r="C21" s="99" t="s">
        <v>37</v>
      </c>
      <c r="D21" s="100">
        <v>38</v>
      </c>
      <c r="E21" s="101" t="s">
        <v>79</v>
      </c>
      <c r="F21" s="101">
        <v>100</v>
      </c>
      <c r="G21" s="101" t="s">
        <v>78</v>
      </c>
      <c r="H21" s="102">
        <v>150</v>
      </c>
      <c r="I21" s="103">
        <v>10</v>
      </c>
      <c r="J21" s="104">
        <v>1500</v>
      </c>
      <c r="K21" s="105">
        <v>43230</v>
      </c>
      <c r="L21" s="106"/>
    </row>
    <row r="22" spans="1:12" ht="30" customHeight="1">
      <c r="A22" s="90">
        <v>11</v>
      </c>
      <c r="B22" s="107">
        <v>112</v>
      </c>
      <c r="C22" s="107" t="s">
        <v>85</v>
      </c>
      <c r="D22" s="108">
        <v>32</v>
      </c>
      <c r="E22" s="109" t="s">
        <v>79</v>
      </c>
      <c r="F22" s="109">
        <v>1200</v>
      </c>
      <c r="G22" s="109" t="s">
        <v>78</v>
      </c>
      <c r="H22" s="110">
        <v>1200</v>
      </c>
      <c r="I22" s="111">
        <v>50</v>
      </c>
      <c r="J22" s="112">
        <v>1500</v>
      </c>
      <c r="K22" s="113">
        <v>43231</v>
      </c>
      <c r="L22" s="114"/>
    </row>
    <row r="23" spans="1:12" ht="30" customHeight="1">
      <c r="A23" s="88">
        <v>12</v>
      </c>
      <c r="B23" s="91">
        <v>113</v>
      </c>
      <c r="C23" s="91" t="s">
        <v>85</v>
      </c>
      <c r="D23" s="92">
        <v>44</v>
      </c>
      <c r="E23" s="93" t="s">
        <v>79</v>
      </c>
      <c r="F23" s="93">
        <v>800</v>
      </c>
      <c r="G23" s="93" t="s">
        <v>78</v>
      </c>
      <c r="H23" s="94">
        <v>1200</v>
      </c>
      <c r="I23" s="95">
        <v>6</v>
      </c>
      <c r="J23" s="96">
        <v>1500</v>
      </c>
      <c r="K23" s="97">
        <v>43232</v>
      </c>
      <c r="L23" s="98"/>
    </row>
    <row r="24" spans="1:12" ht="30" customHeight="1">
      <c r="A24" s="88">
        <v>13</v>
      </c>
      <c r="B24" s="91">
        <v>114</v>
      </c>
      <c r="C24" s="91" t="s">
        <v>85</v>
      </c>
      <c r="D24" s="92">
        <v>50</v>
      </c>
      <c r="E24" s="93" t="s">
        <v>79</v>
      </c>
      <c r="F24" s="93">
        <v>500</v>
      </c>
      <c r="G24" s="93" t="s">
        <v>78</v>
      </c>
      <c r="H24" s="94">
        <v>970</v>
      </c>
      <c r="I24" s="95">
        <v>5</v>
      </c>
      <c r="J24" s="96">
        <v>1500</v>
      </c>
      <c r="K24" s="97">
        <v>43233</v>
      </c>
      <c r="L24" s="98"/>
    </row>
    <row r="25" spans="1:12" ht="30" customHeight="1">
      <c r="A25" s="88">
        <v>14</v>
      </c>
      <c r="B25" s="91">
        <v>115</v>
      </c>
      <c r="C25" s="91" t="s">
        <v>85</v>
      </c>
      <c r="D25" s="92">
        <v>50</v>
      </c>
      <c r="E25" s="93" t="s">
        <v>79</v>
      </c>
      <c r="F25" s="93">
        <v>60</v>
      </c>
      <c r="G25" s="93" t="s">
        <v>78</v>
      </c>
      <c r="H25" s="94">
        <v>70</v>
      </c>
      <c r="I25" s="95">
        <v>10</v>
      </c>
      <c r="J25" s="96">
        <v>1500</v>
      </c>
      <c r="K25" s="97">
        <v>43234</v>
      </c>
      <c r="L25" s="98"/>
    </row>
    <row r="26" spans="1:12" ht="30" customHeight="1" thickBot="1">
      <c r="A26" s="89">
        <v>15</v>
      </c>
      <c r="B26" s="99">
        <v>116</v>
      </c>
      <c r="C26" s="99" t="s">
        <v>85</v>
      </c>
      <c r="D26" s="100">
        <v>25</v>
      </c>
      <c r="E26" s="101" t="s">
        <v>79</v>
      </c>
      <c r="F26" s="101">
        <v>70</v>
      </c>
      <c r="G26" s="101" t="s">
        <v>78</v>
      </c>
      <c r="H26" s="102">
        <v>100</v>
      </c>
      <c r="I26" s="103">
        <v>20</v>
      </c>
      <c r="J26" s="104">
        <v>1500</v>
      </c>
      <c r="K26" s="105">
        <v>43235</v>
      </c>
      <c r="L26" s="106"/>
    </row>
    <row r="27" spans="1:12" ht="30" customHeight="1">
      <c r="A27" s="90">
        <v>16</v>
      </c>
      <c r="B27" s="107">
        <v>117</v>
      </c>
      <c r="C27" s="107" t="s">
        <v>85</v>
      </c>
      <c r="D27" s="108">
        <v>30</v>
      </c>
      <c r="E27" s="109" t="s">
        <v>79</v>
      </c>
      <c r="F27" s="109">
        <v>90</v>
      </c>
      <c r="G27" s="109" t="s">
        <v>78</v>
      </c>
      <c r="H27" s="110">
        <v>920</v>
      </c>
      <c r="I27" s="111">
        <v>20</v>
      </c>
      <c r="J27" s="112">
        <v>1500</v>
      </c>
      <c r="K27" s="113">
        <v>43236</v>
      </c>
      <c r="L27" s="114"/>
    </row>
    <row r="28" spans="1:12" ht="30" customHeight="1">
      <c r="A28" s="88">
        <v>17</v>
      </c>
      <c r="B28" s="91">
        <v>118</v>
      </c>
      <c r="C28" s="91" t="s">
        <v>85</v>
      </c>
      <c r="D28" s="92">
        <v>38</v>
      </c>
      <c r="E28" s="93" t="s">
        <v>79</v>
      </c>
      <c r="F28" s="93">
        <v>120</v>
      </c>
      <c r="G28" s="93" t="s">
        <v>78</v>
      </c>
      <c r="H28" s="94">
        <v>500</v>
      </c>
      <c r="I28" s="95">
        <v>10</v>
      </c>
      <c r="J28" s="96">
        <v>1500</v>
      </c>
      <c r="K28" s="97">
        <v>43237</v>
      </c>
      <c r="L28" s="98"/>
    </row>
    <row r="29" spans="1:12" ht="30" customHeight="1">
      <c r="A29" s="88">
        <v>18</v>
      </c>
      <c r="B29" s="91">
        <v>119</v>
      </c>
      <c r="C29" s="91" t="s">
        <v>85</v>
      </c>
      <c r="D29" s="92">
        <v>32</v>
      </c>
      <c r="E29" s="93" t="s">
        <v>79</v>
      </c>
      <c r="F29" s="93">
        <v>380</v>
      </c>
      <c r="G29" s="93" t="s">
        <v>78</v>
      </c>
      <c r="H29" s="94">
        <v>300</v>
      </c>
      <c r="I29" s="95">
        <v>5</v>
      </c>
      <c r="J29" s="96">
        <v>1500</v>
      </c>
      <c r="K29" s="97">
        <v>43238</v>
      </c>
      <c r="L29" s="98"/>
    </row>
    <row r="30" spans="1:12" ht="30" customHeight="1">
      <c r="A30" s="88">
        <v>19</v>
      </c>
      <c r="B30" s="91">
        <v>120</v>
      </c>
      <c r="C30" s="91" t="s">
        <v>85</v>
      </c>
      <c r="D30" s="92">
        <v>44</v>
      </c>
      <c r="E30" s="93" t="s">
        <v>79</v>
      </c>
      <c r="F30" s="93">
        <v>150</v>
      </c>
      <c r="G30" s="93" t="s">
        <v>78</v>
      </c>
      <c r="H30" s="94">
        <v>150</v>
      </c>
      <c r="I30" s="95">
        <v>5</v>
      </c>
      <c r="J30" s="96">
        <v>1500</v>
      </c>
      <c r="K30" s="97">
        <v>43239</v>
      </c>
      <c r="L30" s="98"/>
    </row>
    <row r="31" spans="1:12" ht="30" customHeight="1" thickBot="1">
      <c r="A31" s="89">
        <v>20</v>
      </c>
      <c r="B31" s="99">
        <v>121</v>
      </c>
      <c r="C31" s="99" t="s">
        <v>85</v>
      </c>
      <c r="D31" s="100">
        <v>50</v>
      </c>
      <c r="E31" s="101" t="s">
        <v>79</v>
      </c>
      <c r="F31" s="101">
        <v>230</v>
      </c>
      <c r="G31" s="101" t="s">
        <v>78</v>
      </c>
      <c r="H31" s="102">
        <v>300</v>
      </c>
      <c r="I31" s="103">
        <v>5</v>
      </c>
      <c r="J31" s="104">
        <v>1500</v>
      </c>
      <c r="K31" s="105">
        <v>43240</v>
      </c>
      <c r="L31" s="106"/>
    </row>
    <row r="32" spans="1:12">
      <c r="D32" s="84"/>
      <c r="E32" s="84"/>
      <c r="F32" s="84"/>
      <c r="G32" s="84"/>
      <c r="H32" s="84"/>
      <c r="I32" s="84"/>
    </row>
    <row r="33" spans="4:9">
      <c r="D33" s="84"/>
      <c r="E33" s="84"/>
      <c r="F33" s="84"/>
      <c r="G33" s="84"/>
      <c r="H33" s="84"/>
      <c r="I33" s="84"/>
    </row>
    <row r="34" spans="4:9">
      <c r="D34" s="84"/>
      <c r="E34" s="84"/>
      <c r="F34" s="84"/>
      <c r="G34" s="84"/>
      <c r="H34" s="84"/>
      <c r="I34" s="84"/>
    </row>
    <row r="35" spans="4:9">
      <c r="D35" s="84"/>
      <c r="E35" s="84"/>
      <c r="F35" s="84"/>
      <c r="G35" s="84"/>
      <c r="H35" s="84"/>
      <c r="I35" s="84"/>
    </row>
    <row r="36" spans="4:9">
      <c r="D36" s="84"/>
      <c r="E36" s="84"/>
      <c r="F36" s="84"/>
      <c r="G36" s="84"/>
      <c r="H36" s="84"/>
      <c r="I36" s="84"/>
    </row>
    <row r="37" spans="4:9">
      <c r="D37" s="84"/>
      <c r="E37" s="84"/>
      <c r="F37" s="84"/>
      <c r="G37" s="84"/>
      <c r="H37" s="84"/>
      <c r="I37" s="84"/>
    </row>
  </sheetData>
  <mergeCells count="7">
    <mergeCell ref="A1:C1"/>
    <mergeCell ref="A8:L8"/>
    <mergeCell ref="D11:H11"/>
    <mergeCell ref="I4:L4"/>
    <mergeCell ref="A3:F3"/>
    <mergeCell ref="A4:F4"/>
    <mergeCell ref="A5:F5"/>
  </mergeCells>
  <phoneticPr fontId="1"/>
  <dataValidations count="1">
    <dataValidation type="list" allowBlank="1" showInputMessage="1" showErrorMessage="1" sqref="A8">
      <formula1>$R$1:$R$3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B8" sqref="B8"/>
    </sheetView>
  </sheetViews>
  <sheetFormatPr defaultRowHeight="13.5"/>
  <cols>
    <col min="1" max="1" width="5.625" style="1" customWidth="1"/>
    <col min="2" max="2" width="15.125" style="1" customWidth="1"/>
    <col min="3" max="3" width="11.25" style="1" customWidth="1"/>
    <col min="4" max="6" width="13.125" style="1" customWidth="1"/>
    <col min="7" max="10" width="9.625" style="1" customWidth="1"/>
    <col min="11" max="11" width="19.375" style="1" customWidth="1"/>
    <col min="12" max="16384" width="9" style="1"/>
  </cols>
  <sheetData>
    <row r="1" spans="1:15" ht="17.25" customHeight="1">
      <c r="A1" s="189" t="s">
        <v>17</v>
      </c>
      <c r="B1" s="189"/>
      <c r="C1" s="189"/>
      <c r="D1" s="34"/>
      <c r="E1" s="166" t="s">
        <v>56</v>
      </c>
      <c r="F1" s="166"/>
      <c r="G1" s="166"/>
      <c r="H1" s="35"/>
      <c r="I1" s="35"/>
      <c r="J1" s="36"/>
      <c r="K1" s="37"/>
      <c r="L1" s="34"/>
      <c r="M1" s="115" t="s">
        <v>56</v>
      </c>
      <c r="N1" s="115"/>
      <c r="O1" s="115"/>
    </row>
    <row r="2" spans="1:15" ht="14.25" customHeight="1" thickBot="1">
      <c r="A2" s="189"/>
      <c r="B2" s="189"/>
      <c r="C2" s="189"/>
      <c r="D2" s="35"/>
      <c r="E2" s="190"/>
      <c r="F2" s="190"/>
      <c r="G2" s="190"/>
      <c r="H2" s="35"/>
      <c r="I2" s="35"/>
      <c r="J2" s="191" t="s">
        <v>59</v>
      </c>
      <c r="K2" s="191"/>
      <c r="L2" s="34"/>
      <c r="M2" s="115" t="s">
        <v>19</v>
      </c>
      <c r="N2" s="115"/>
      <c r="O2" s="115"/>
    </row>
    <row r="3" spans="1:15" ht="15.75">
      <c r="A3" s="192" t="s">
        <v>0</v>
      </c>
      <c r="B3" s="193"/>
      <c r="C3" s="194"/>
      <c r="D3" s="192" t="s">
        <v>3</v>
      </c>
      <c r="E3" s="193"/>
      <c r="F3" s="194"/>
      <c r="G3" s="192" t="s">
        <v>4</v>
      </c>
      <c r="H3" s="193"/>
      <c r="I3" s="194"/>
      <c r="J3" s="191"/>
      <c r="K3" s="191"/>
      <c r="L3" s="34"/>
      <c r="M3" s="115" t="s">
        <v>18</v>
      </c>
      <c r="N3" s="115"/>
      <c r="O3" s="115"/>
    </row>
    <row r="4" spans="1:15" ht="27" customHeight="1" thickBot="1">
      <c r="A4" s="179">
        <v>43101</v>
      </c>
      <c r="B4" s="172"/>
      <c r="C4" s="173"/>
      <c r="D4" s="180" t="s">
        <v>21</v>
      </c>
      <c r="E4" s="170"/>
      <c r="F4" s="181"/>
      <c r="G4" s="180" t="s">
        <v>22</v>
      </c>
      <c r="H4" s="170"/>
      <c r="I4" s="181"/>
      <c r="J4" s="182" t="s">
        <v>14</v>
      </c>
      <c r="K4" s="183"/>
      <c r="L4" s="34"/>
      <c r="M4" s="115"/>
      <c r="N4" s="115"/>
      <c r="O4" s="115"/>
    </row>
    <row r="5" spans="1:15" ht="13.5" customHeight="1">
      <c r="A5" s="184" t="s">
        <v>1</v>
      </c>
      <c r="B5" s="185"/>
      <c r="C5" s="185"/>
      <c r="D5" s="186" t="s">
        <v>5</v>
      </c>
      <c r="E5" s="185"/>
      <c r="F5" s="185"/>
      <c r="G5" s="186" t="s">
        <v>6</v>
      </c>
      <c r="H5" s="185"/>
      <c r="I5" s="187"/>
      <c r="J5" s="185" t="s">
        <v>7</v>
      </c>
      <c r="K5" s="188"/>
      <c r="L5" s="34"/>
      <c r="M5" s="115"/>
      <c r="N5" s="115"/>
      <c r="O5" s="115"/>
    </row>
    <row r="6" spans="1:15" ht="27" customHeight="1" thickBot="1">
      <c r="A6" s="167" t="s">
        <v>2</v>
      </c>
      <c r="B6" s="168"/>
      <c r="C6" s="168"/>
      <c r="D6" s="169" t="s">
        <v>23</v>
      </c>
      <c r="E6" s="170"/>
      <c r="F6" s="170"/>
      <c r="G6" s="171">
        <v>43108</v>
      </c>
      <c r="H6" s="172"/>
      <c r="I6" s="173"/>
      <c r="J6" s="174"/>
      <c r="K6" s="175"/>
      <c r="L6" s="34"/>
      <c r="M6" s="115"/>
      <c r="N6" s="115"/>
      <c r="O6" s="115"/>
    </row>
    <row r="7" spans="1:15" ht="15.75" customHeight="1">
      <c r="A7" s="176" t="s">
        <v>16</v>
      </c>
      <c r="B7" s="177"/>
      <c r="C7" s="40" t="s">
        <v>8</v>
      </c>
      <c r="D7" s="178" t="s">
        <v>9</v>
      </c>
      <c r="E7" s="177"/>
      <c r="F7" s="177"/>
      <c r="G7" s="40" t="s">
        <v>10</v>
      </c>
      <c r="H7" s="117" t="s">
        <v>11</v>
      </c>
      <c r="I7" s="40" t="s">
        <v>12</v>
      </c>
      <c r="J7" s="117" t="s">
        <v>13</v>
      </c>
      <c r="K7" s="41" t="s">
        <v>7</v>
      </c>
      <c r="L7" s="34"/>
      <c r="M7" s="115"/>
      <c r="N7" s="115"/>
      <c r="O7" s="115"/>
    </row>
    <row r="8" spans="1:15" ht="37.5" customHeight="1">
      <c r="A8" s="137">
        <v>1</v>
      </c>
      <c r="B8" s="138"/>
      <c r="C8" s="129" t="s">
        <v>33</v>
      </c>
      <c r="D8" s="38">
        <v>15</v>
      </c>
      <c r="E8" s="39">
        <v>25</v>
      </c>
      <c r="F8" s="39">
        <v>100</v>
      </c>
      <c r="G8" s="139">
        <v>20</v>
      </c>
      <c r="H8" s="125" t="s">
        <v>31</v>
      </c>
      <c r="I8" s="139" t="s">
        <v>32</v>
      </c>
      <c r="J8" s="140" t="s">
        <v>24</v>
      </c>
      <c r="K8" s="126"/>
      <c r="L8" s="34"/>
      <c r="M8" s="115"/>
      <c r="N8" s="115"/>
      <c r="O8" s="115"/>
    </row>
    <row r="9" spans="1:15" ht="37.5" customHeight="1">
      <c r="A9" s="137">
        <v>2</v>
      </c>
      <c r="B9" s="138" t="s">
        <v>72</v>
      </c>
      <c r="C9" s="129" t="s">
        <v>34</v>
      </c>
      <c r="D9" s="38">
        <v>15</v>
      </c>
      <c r="E9" s="39">
        <v>25</v>
      </c>
      <c r="F9" s="39">
        <v>100</v>
      </c>
      <c r="G9" s="139">
        <v>10</v>
      </c>
      <c r="H9" s="125" t="s">
        <v>30</v>
      </c>
      <c r="I9" s="139"/>
      <c r="J9" s="125" t="s">
        <v>69</v>
      </c>
      <c r="K9" s="126" t="s">
        <v>70</v>
      </c>
      <c r="L9" s="34"/>
      <c r="M9" s="115"/>
      <c r="N9" s="115"/>
      <c r="O9" s="115"/>
    </row>
    <row r="10" spans="1:15" ht="37.5" customHeight="1">
      <c r="A10" s="127">
        <v>3</v>
      </c>
      <c r="B10" s="128"/>
      <c r="C10" s="129" t="s">
        <v>35</v>
      </c>
      <c r="D10" s="38">
        <v>12</v>
      </c>
      <c r="E10" s="39">
        <v>25</v>
      </c>
      <c r="F10" s="39">
        <v>100</v>
      </c>
      <c r="G10" s="130">
        <v>150</v>
      </c>
      <c r="H10" s="131" t="s">
        <v>36</v>
      </c>
      <c r="I10" s="130"/>
      <c r="J10" s="125"/>
      <c r="K10" s="126"/>
      <c r="L10" s="34"/>
      <c r="M10" s="115"/>
      <c r="N10" s="115"/>
      <c r="O10" s="115"/>
    </row>
    <row r="11" spans="1:15" ht="37.5" customHeight="1">
      <c r="A11" s="146">
        <v>4</v>
      </c>
      <c r="B11" s="147"/>
      <c r="C11" s="156" t="s">
        <v>37</v>
      </c>
      <c r="D11" s="149">
        <v>20</v>
      </c>
      <c r="E11" s="150">
        <v>25</v>
      </c>
      <c r="F11" s="150">
        <v>50</v>
      </c>
      <c r="G11" s="151">
        <v>1</v>
      </c>
      <c r="H11" s="152" t="s">
        <v>39</v>
      </c>
      <c r="I11" s="151" t="s">
        <v>38</v>
      </c>
      <c r="J11" s="152" t="s">
        <v>62</v>
      </c>
      <c r="K11" s="157"/>
      <c r="L11" s="34"/>
      <c r="M11" s="115"/>
      <c r="N11" s="115"/>
      <c r="O11" s="115"/>
    </row>
    <row r="12" spans="1:15" ht="37.5" customHeight="1">
      <c r="A12" s="119">
        <v>5</v>
      </c>
      <c r="B12" s="120"/>
      <c r="C12" s="121" t="s">
        <v>40</v>
      </c>
      <c r="D12" s="154">
        <v>15</v>
      </c>
      <c r="E12" s="155">
        <v>25</v>
      </c>
      <c r="F12" s="155">
        <v>100</v>
      </c>
      <c r="G12" s="122">
        <v>5</v>
      </c>
      <c r="H12" s="123" t="s">
        <v>39</v>
      </c>
      <c r="I12" s="122" t="s">
        <v>41</v>
      </c>
      <c r="J12" s="124" t="s">
        <v>61</v>
      </c>
      <c r="K12" s="118"/>
      <c r="L12" s="34"/>
      <c r="M12" s="34"/>
      <c r="N12" s="34"/>
      <c r="O12" s="34"/>
    </row>
    <row r="13" spans="1:15" ht="37.5" customHeight="1">
      <c r="A13" s="127">
        <v>6</v>
      </c>
      <c r="B13" s="128"/>
      <c r="C13" s="129" t="s">
        <v>42</v>
      </c>
      <c r="D13" s="38" t="s">
        <v>43</v>
      </c>
      <c r="E13" s="39" t="s">
        <v>44</v>
      </c>
      <c r="F13" s="39" t="s">
        <v>45</v>
      </c>
      <c r="G13" s="130">
        <v>5</v>
      </c>
      <c r="H13" s="131" t="s">
        <v>46</v>
      </c>
      <c r="I13" s="130"/>
      <c r="J13" s="125" t="s">
        <v>20</v>
      </c>
      <c r="K13" s="126"/>
      <c r="L13" s="34"/>
      <c r="M13" s="34"/>
      <c r="N13" s="34"/>
      <c r="O13" s="34"/>
    </row>
    <row r="14" spans="1:15" ht="37.5" customHeight="1">
      <c r="A14" s="127">
        <v>7</v>
      </c>
      <c r="B14" s="128"/>
      <c r="C14" s="129" t="s">
        <v>47</v>
      </c>
      <c r="D14" s="38" t="s">
        <v>49</v>
      </c>
      <c r="E14" s="39">
        <v>25</v>
      </c>
      <c r="F14" s="39">
        <v>100</v>
      </c>
      <c r="G14" s="130">
        <v>5</v>
      </c>
      <c r="H14" s="131" t="s">
        <v>60</v>
      </c>
      <c r="I14" s="130" t="s">
        <v>48</v>
      </c>
      <c r="J14" s="125" t="s">
        <v>63</v>
      </c>
      <c r="K14" s="126"/>
      <c r="L14" s="34"/>
      <c r="M14" s="34"/>
      <c r="N14" s="34"/>
      <c r="O14" s="34"/>
    </row>
    <row r="15" spans="1:15" ht="37.5" customHeight="1">
      <c r="A15" s="127">
        <v>8</v>
      </c>
      <c r="B15" s="128"/>
      <c r="C15" s="132" t="s">
        <v>51</v>
      </c>
      <c r="D15" s="38">
        <v>15</v>
      </c>
      <c r="E15" s="39" t="s">
        <v>53</v>
      </c>
      <c r="F15" s="39" t="s">
        <v>54</v>
      </c>
      <c r="G15" s="130">
        <v>5</v>
      </c>
      <c r="H15" s="131" t="s">
        <v>52</v>
      </c>
      <c r="I15" s="130"/>
      <c r="J15" s="125" t="s">
        <v>20</v>
      </c>
      <c r="K15" s="133" t="s">
        <v>50</v>
      </c>
      <c r="L15" s="34"/>
      <c r="M15" s="34"/>
      <c r="N15" s="34"/>
      <c r="O15" s="34"/>
    </row>
    <row r="16" spans="1:15" ht="37.5" customHeight="1">
      <c r="A16" s="146">
        <v>9</v>
      </c>
      <c r="B16" s="147"/>
      <c r="C16" s="148" t="s">
        <v>51</v>
      </c>
      <c r="D16" s="149">
        <v>16</v>
      </c>
      <c r="E16" s="150" t="s">
        <v>58</v>
      </c>
      <c r="F16" s="150" t="s">
        <v>54</v>
      </c>
      <c r="G16" s="151">
        <v>6</v>
      </c>
      <c r="H16" s="152" t="s">
        <v>57</v>
      </c>
      <c r="I16" s="151"/>
      <c r="J16" s="152" t="s">
        <v>20</v>
      </c>
      <c r="K16" s="153" t="s">
        <v>50</v>
      </c>
      <c r="L16" s="34"/>
      <c r="M16" s="34"/>
      <c r="N16" s="34"/>
      <c r="O16" s="34"/>
    </row>
    <row r="17" spans="1:15" ht="37.5" customHeight="1" thickBot="1">
      <c r="A17" s="141">
        <v>10</v>
      </c>
      <c r="B17" s="142"/>
      <c r="C17" s="134"/>
      <c r="D17" s="143"/>
      <c r="E17" s="144"/>
      <c r="F17" s="144"/>
      <c r="G17" s="145"/>
      <c r="H17" s="135"/>
      <c r="I17" s="145"/>
      <c r="J17" s="135" t="s">
        <v>20</v>
      </c>
      <c r="K17" s="136"/>
      <c r="L17" s="34"/>
      <c r="M17" s="34"/>
      <c r="N17" s="34"/>
      <c r="O17" s="34"/>
    </row>
    <row r="18" spans="1:15" ht="15.7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ht="15.7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15.7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ht="15.7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</sheetData>
  <mergeCells count="20">
    <mergeCell ref="J6:K6"/>
    <mergeCell ref="A6:C6"/>
    <mergeCell ref="D6:F6"/>
    <mergeCell ref="A7:B7"/>
    <mergeCell ref="D7:F7"/>
    <mergeCell ref="G6:I6"/>
    <mergeCell ref="A4:C4"/>
    <mergeCell ref="D4:F4"/>
    <mergeCell ref="G4:I4"/>
    <mergeCell ref="J4:K4"/>
    <mergeCell ref="A5:C5"/>
    <mergeCell ref="D5:F5"/>
    <mergeCell ref="G5:I5"/>
    <mergeCell ref="J5:K5"/>
    <mergeCell ref="A1:C2"/>
    <mergeCell ref="E1:G2"/>
    <mergeCell ref="J2:K3"/>
    <mergeCell ref="A3:C3"/>
    <mergeCell ref="D3:F3"/>
    <mergeCell ref="G3:I3"/>
  </mergeCells>
  <phoneticPr fontId="1"/>
  <dataValidations count="1">
    <dataValidation type="list" allowBlank="1" showInputMessage="1" showErrorMessage="1" sqref="E1">
      <formula1>$M$1:$M$3</formula1>
    </dataValidation>
  </dataValidations>
  <printOptions horizontalCentered="1" verticalCentered="1"/>
  <pageMargins left="0.23622047244094491" right="0.23622047244094491" top="0.82677165354330717" bottom="0" header="0.31496062992125984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7"/>
  <sheetViews>
    <sheetView showGridLines="0" workbookViewId="0">
      <selection activeCell="B5" sqref="B5:D5"/>
    </sheetView>
  </sheetViews>
  <sheetFormatPr defaultRowHeight="13.5"/>
  <cols>
    <col min="1" max="1" width="5.875" style="2" customWidth="1"/>
    <col min="2" max="2" width="3.875" style="2" customWidth="1"/>
    <col min="3" max="3" width="4" style="2" customWidth="1"/>
    <col min="4" max="7" width="9" style="2"/>
    <col min="8" max="8" width="4" style="2" customWidth="1"/>
    <col min="9" max="9" width="2.75" style="2" customWidth="1"/>
    <col min="10" max="10" width="3.875" style="2" customWidth="1"/>
    <col min="11" max="11" width="4.25" style="2" customWidth="1"/>
    <col min="12" max="12" width="3.75" style="2" customWidth="1"/>
    <col min="13" max="13" width="3.875" style="2" customWidth="1"/>
    <col min="14" max="15" width="3.625" style="2" customWidth="1"/>
    <col min="16" max="16" width="7.25" style="2" customWidth="1"/>
    <col min="17" max="21" width="7.375" style="2" customWidth="1"/>
    <col min="22" max="22" width="1.625" style="2" customWidth="1"/>
    <col min="23" max="264" width="9" style="2"/>
    <col min="265" max="265" width="2.5" style="2" customWidth="1"/>
    <col min="266" max="266" width="4.625" style="2" customWidth="1"/>
    <col min="267" max="267" width="4.25" style="2" customWidth="1"/>
    <col min="268" max="268" width="3.75" style="2" customWidth="1"/>
    <col min="269" max="269" width="3.875" style="2" customWidth="1"/>
    <col min="270" max="271" width="3.75" style="2" customWidth="1"/>
    <col min="272" max="272" width="7.25" style="2" customWidth="1"/>
    <col min="273" max="277" width="7.375" style="2" customWidth="1"/>
    <col min="278" max="520" width="9" style="2"/>
    <col min="521" max="521" width="2.5" style="2" customWidth="1"/>
    <col min="522" max="522" width="4.625" style="2" customWidth="1"/>
    <col min="523" max="523" width="4.25" style="2" customWidth="1"/>
    <col min="524" max="524" width="3.75" style="2" customWidth="1"/>
    <col min="525" max="525" width="3.875" style="2" customWidth="1"/>
    <col min="526" max="527" width="3.75" style="2" customWidth="1"/>
    <col min="528" max="528" width="7.25" style="2" customWidth="1"/>
    <col min="529" max="533" width="7.375" style="2" customWidth="1"/>
    <col min="534" max="776" width="9" style="2"/>
    <col min="777" max="777" width="2.5" style="2" customWidth="1"/>
    <col min="778" max="778" width="4.625" style="2" customWidth="1"/>
    <col min="779" max="779" width="4.25" style="2" customWidth="1"/>
    <col min="780" max="780" width="3.75" style="2" customWidth="1"/>
    <col min="781" max="781" width="3.875" style="2" customWidth="1"/>
    <col min="782" max="783" width="3.75" style="2" customWidth="1"/>
    <col min="784" max="784" width="7.25" style="2" customWidth="1"/>
    <col min="785" max="789" width="7.375" style="2" customWidth="1"/>
    <col min="790" max="1032" width="9" style="2"/>
    <col min="1033" max="1033" width="2.5" style="2" customWidth="1"/>
    <col min="1034" max="1034" width="4.625" style="2" customWidth="1"/>
    <col min="1035" max="1035" width="4.25" style="2" customWidth="1"/>
    <col min="1036" max="1036" width="3.75" style="2" customWidth="1"/>
    <col min="1037" max="1037" width="3.875" style="2" customWidth="1"/>
    <col min="1038" max="1039" width="3.75" style="2" customWidth="1"/>
    <col min="1040" max="1040" width="7.25" style="2" customWidth="1"/>
    <col min="1041" max="1045" width="7.375" style="2" customWidth="1"/>
    <col min="1046" max="1288" width="9" style="2"/>
    <col min="1289" max="1289" width="2.5" style="2" customWidth="1"/>
    <col min="1290" max="1290" width="4.625" style="2" customWidth="1"/>
    <col min="1291" max="1291" width="4.25" style="2" customWidth="1"/>
    <col min="1292" max="1292" width="3.75" style="2" customWidth="1"/>
    <col min="1293" max="1293" width="3.875" style="2" customWidth="1"/>
    <col min="1294" max="1295" width="3.75" style="2" customWidth="1"/>
    <col min="1296" max="1296" width="7.25" style="2" customWidth="1"/>
    <col min="1297" max="1301" width="7.375" style="2" customWidth="1"/>
    <col min="1302" max="1544" width="9" style="2"/>
    <col min="1545" max="1545" width="2.5" style="2" customWidth="1"/>
    <col min="1546" max="1546" width="4.625" style="2" customWidth="1"/>
    <col min="1547" max="1547" width="4.25" style="2" customWidth="1"/>
    <col min="1548" max="1548" width="3.75" style="2" customWidth="1"/>
    <col min="1549" max="1549" width="3.875" style="2" customWidth="1"/>
    <col min="1550" max="1551" width="3.75" style="2" customWidth="1"/>
    <col min="1552" max="1552" width="7.25" style="2" customWidth="1"/>
    <col min="1553" max="1557" width="7.375" style="2" customWidth="1"/>
    <col min="1558" max="1800" width="9" style="2"/>
    <col min="1801" max="1801" width="2.5" style="2" customWidth="1"/>
    <col min="1802" max="1802" width="4.625" style="2" customWidth="1"/>
    <col min="1803" max="1803" width="4.25" style="2" customWidth="1"/>
    <col min="1804" max="1804" width="3.75" style="2" customWidth="1"/>
    <col min="1805" max="1805" width="3.875" style="2" customWidth="1"/>
    <col min="1806" max="1807" width="3.75" style="2" customWidth="1"/>
    <col min="1808" max="1808" width="7.25" style="2" customWidth="1"/>
    <col min="1809" max="1813" width="7.375" style="2" customWidth="1"/>
    <col min="1814" max="2056" width="9" style="2"/>
    <col min="2057" max="2057" width="2.5" style="2" customWidth="1"/>
    <col min="2058" max="2058" width="4.625" style="2" customWidth="1"/>
    <col min="2059" max="2059" width="4.25" style="2" customWidth="1"/>
    <col min="2060" max="2060" width="3.75" style="2" customWidth="1"/>
    <col min="2061" max="2061" width="3.875" style="2" customWidth="1"/>
    <col min="2062" max="2063" width="3.75" style="2" customWidth="1"/>
    <col min="2064" max="2064" width="7.25" style="2" customWidth="1"/>
    <col min="2065" max="2069" width="7.375" style="2" customWidth="1"/>
    <col min="2070" max="2312" width="9" style="2"/>
    <col min="2313" max="2313" width="2.5" style="2" customWidth="1"/>
    <col min="2314" max="2314" width="4.625" style="2" customWidth="1"/>
    <col min="2315" max="2315" width="4.25" style="2" customWidth="1"/>
    <col min="2316" max="2316" width="3.75" style="2" customWidth="1"/>
    <col min="2317" max="2317" width="3.875" style="2" customWidth="1"/>
    <col min="2318" max="2319" width="3.75" style="2" customWidth="1"/>
    <col min="2320" max="2320" width="7.25" style="2" customWidth="1"/>
    <col min="2321" max="2325" width="7.375" style="2" customWidth="1"/>
    <col min="2326" max="2568" width="9" style="2"/>
    <col min="2569" max="2569" width="2.5" style="2" customWidth="1"/>
    <col min="2570" max="2570" width="4.625" style="2" customWidth="1"/>
    <col min="2571" max="2571" width="4.25" style="2" customWidth="1"/>
    <col min="2572" max="2572" width="3.75" style="2" customWidth="1"/>
    <col min="2573" max="2573" width="3.875" style="2" customWidth="1"/>
    <col min="2574" max="2575" width="3.75" style="2" customWidth="1"/>
    <col min="2576" max="2576" width="7.25" style="2" customWidth="1"/>
    <col min="2577" max="2581" width="7.375" style="2" customWidth="1"/>
    <col min="2582" max="2824" width="9" style="2"/>
    <col min="2825" max="2825" width="2.5" style="2" customWidth="1"/>
    <col min="2826" max="2826" width="4.625" style="2" customWidth="1"/>
    <col min="2827" max="2827" width="4.25" style="2" customWidth="1"/>
    <col min="2828" max="2828" width="3.75" style="2" customWidth="1"/>
    <col min="2829" max="2829" width="3.875" style="2" customWidth="1"/>
    <col min="2830" max="2831" width="3.75" style="2" customWidth="1"/>
    <col min="2832" max="2832" width="7.25" style="2" customWidth="1"/>
    <col min="2833" max="2837" width="7.375" style="2" customWidth="1"/>
    <col min="2838" max="3080" width="9" style="2"/>
    <col min="3081" max="3081" width="2.5" style="2" customWidth="1"/>
    <col min="3082" max="3082" width="4.625" style="2" customWidth="1"/>
    <col min="3083" max="3083" width="4.25" style="2" customWidth="1"/>
    <col min="3084" max="3084" width="3.75" style="2" customWidth="1"/>
    <col min="3085" max="3085" width="3.875" style="2" customWidth="1"/>
    <col min="3086" max="3087" width="3.75" style="2" customWidth="1"/>
    <col min="3088" max="3088" width="7.25" style="2" customWidth="1"/>
    <col min="3089" max="3093" width="7.375" style="2" customWidth="1"/>
    <col min="3094" max="3336" width="9" style="2"/>
    <col min="3337" max="3337" width="2.5" style="2" customWidth="1"/>
    <col min="3338" max="3338" width="4.625" style="2" customWidth="1"/>
    <col min="3339" max="3339" width="4.25" style="2" customWidth="1"/>
    <col min="3340" max="3340" width="3.75" style="2" customWidth="1"/>
    <col min="3341" max="3341" width="3.875" style="2" customWidth="1"/>
    <col min="3342" max="3343" width="3.75" style="2" customWidth="1"/>
    <col min="3344" max="3344" width="7.25" style="2" customWidth="1"/>
    <col min="3345" max="3349" width="7.375" style="2" customWidth="1"/>
    <col min="3350" max="3592" width="9" style="2"/>
    <col min="3593" max="3593" width="2.5" style="2" customWidth="1"/>
    <col min="3594" max="3594" width="4.625" style="2" customWidth="1"/>
    <col min="3595" max="3595" width="4.25" style="2" customWidth="1"/>
    <col min="3596" max="3596" width="3.75" style="2" customWidth="1"/>
    <col min="3597" max="3597" width="3.875" style="2" customWidth="1"/>
    <col min="3598" max="3599" width="3.75" style="2" customWidth="1"/>
    <col min="3600" max="3600" width="7.25" style="2" customWidth="1"/>
    <col min="3601" max="3605" width="7.375" style="2" customWidth="1"/>
    <col min="3606" max="3848" width="9" style="2"/>
    <col min="3849" max="3849" width="2.5" style="2" customWidth="1"/>
    <col min="3850" max="3850" width="4.625" style="2" customWidth="1"/>
    <col min="3851" max="3851" width="4.25" style="2" customWidth="1"/>
    <col min="3852" max="3852" width="3.75" style="2" customWidth="1"/>
    <col min="3853" max="3853" width="3.875" style="2" customWidth="1"/>
    <col min="3854" max="3855" width="3.75" style="2" customWidth="1"/>
    <col min="3856" max="3856" width="7.25" style="2" customWidth="1"/>
    <col min="3857" max="3861" width="7.375" style="2" customWidth="1"/>
    <col min="3862" max="4104" width="9" style="2"/>
    <col min="4105" max="4105" width="2.5" style="2" customWidth="1"/>
    <col min="4106" max="4106" width="4.625" style="2" customWidth="1"/>
    <col min="4107" max="4107" width="4.25" style="2" customWidth="1"/>
    <col min="4108" max="4108" width="3.75" style="2" customWidth="1"/>
    <col min="4109" max="4109" width="3.875" style="2" customWidth="1"/>
    <col min="4110" max="4111" width="3.75" style="2" customWidth="1"/>
    <col min="4112" max="4112" width="7.25" style="2" customWidth="1"/>
    <col min="4113" max="4117" width="7.375" style="2" customWidth="1"/>
    <col min="4118" max="4360" width="9" style="2"/>
    <col min="4361" max="4361" width="2.5" style="2" customWidth="1"/>
    <col min="4362" max="4362" width="4.625" style="2" customWidth="1"/>
    <col min="4363" max="4363" width="4.25" style="2" customWidth="1"/>
    <col min="4364" max="4364" width="3.75" style="2" customWidth="1"/>
    <col min="4365" max="4365" width="3.875" style="2" customWidth="1"/>
    <col min="4366" max="4367" width="3.75" style="2" customWidth="1"/>
    <col min="4368" max="4368" width="7.25" style="2" customWidth="1"/>
    <col min="4369" max="4373" width="7.375" style="2" customWidth="1"/>
    <col min="4374" max="4616" width="9" style="2"/>
    <col min="4617" max="4617" width="2.5" style="2" customWidth="1"/>
    <col min="4618" max="4618" width="4.625" style="2" customWidth="1"/>
    <col min="4619" max="4619" width="4.25" style="2" customWidth="1"/>
    <col min="4620" max="4620" width="3.75" style="2" customWidth="1"/>
    <col min="4621" max="4621" width="3.875" style="2" customWidth="1"/>
    <col min="4622" max="4623" width="3.75" style="2" customWidth="1"/>
    <col min="4624" max="4624" width="7.25" style="2" customWidth="1"/>
    <col min="4625" max="4629" width="7.375" style="2" customWidth="1"/>
    <col min="4630" max="4872" width="9" style="2"/>
    <col min="4873" max="4873" width="2.5" style="2" customWidth="1"/>
    <col min="4874" max="4874" width="4.625" style="2" customWidth="1"/>
    <col min="4875" max="4875" width="4.25" style="2" customWidth="1"/>
    <col min="4876" max="4876" width="3.75" style="2" customWidth="1"/>
    <col min="4877" max="4877" width="3.875" style="2" customWidth="1"/>
    <col min="4878" max="4879" width="3.75" style="2" customWidth="1"/>
    <col min="4880" max="4880" width="7.25" style="2" customWidth="1"/>
    <col min="4881" max="4885" width="7.375" style="2" customWidth="1"/>
    <col min="4886" max="5128" width="9" style="2"/>
    <col min="5129" max="5129" width="2.5" style="2" customWidth="1"/>
    <col min="5130" max="5130" width="4.625" style="2" customWidth="1"/>
    <col min="5131" max="5131" width="4.25" style="2" customWidth="1"/>
    <col min="5132" max="5132" width="3.75" style="2" customWidth="1"/>
    <col min="5133" max="5133" width="3.875" style="2" customWidth="1"/>
    <col min="5134" max="5135" width="3.75" style="2" customWidth="1"/>
    <col min="5136" max="5136" width="7.25" style="2" customWidth="1"/>
    <col min="5137" max="5141" width="7.375" style="2" customWidth="1"/>
    <col min="5142" max="5384" width="9" style="2"/>
    <col min="5385" max="5385" width="2.5" style="2" customWidth="1"/>
    <col min="5386" max="5386" width="4.625" style="2" customWidth="1"/>
    <col min="5387" max="5387" width="4.25" style="2" customWidth="1"/>
    <col min="5388" max="5388" width="3.75" style="2" customWidth="1"/>
    <col min="5389" max="5389" width="3.875" style="2" customWidth="1"/>
    <col min="5390" max="5391" width="3.75" style="2" customWidth="1"/>
    <col min="5392" max="5392" width="7.25" style="2" customWidth="1"/>
    <col min="5393" max="5397" width="7.375" style="2" customWidth="1"/>
    <col min="5398" max="5640" width="9" style="2"/>
    <col min="5641" max="5641" width="2.5" style="2" customWidth="1"/>
    <col min="5642" max="5642" width="4.625" style="2" customWidth="1"/>
    <col min="5643" max="5643" width="4.25" style="2" customWidth="1"/>
    <col min="5644" max="5644" width="3.75" style="2" customWidth="1"/>
    <col min="5645" max="5645" width="3.875" style="2" customWidth="1"/>
    <col min="5646" max="5647" width="3.75" style="2" customWidth="1"/>
    <col min="5648" max="5648" width="7.25" style="2" customWidth="1"/>
    <col min="5649" max="5653" width="7.375" style="2" customWidth="1"/>
    <col min="5654" max="5896" width="9" style="2"/>
    <col min="5897" max="5897" width="2.5" style="2" customWidth="1"/>
    <col min="5898" max="5898" width="4.625" style="2" customWidth="1"/>
    <col min="5899" max="5899" width="4.25" style="2" customWidth="1"/>
    <col min="5900" max="5900" width="3.75" style="2" customWidth="1"/>
    <col min="5901" max="5901" width="3.875" style="2" customWidth="1"/>
    <col min="5902" max="5903" width="3.75" style="2" customWidth="1"/>
    <col min="5904" max="5904" width="7.25" style="2" customWidth="1"/>
    <col min="5905" max="5909" width="7.375" style="2" customWidth="1"/>
    <col min="5910" max="6152" width="9" style="2"/>
    <col min="6153" max="6153" width="2.5" style="2" customWidth="1"/>
    <col min="6154" max="6154" width="4.625" style="2" customWidth="1"/>
    <col min="6155" max="6155" width="4.25" style="2" customWidth="1"/>
    <col min="6156" max="6156" width="3.75" style="2" customWidth="1"/>
    <col min="6157" max="6157" width="3.875" style="2" customWidth="1"/>
    <col min="6158" max="6159" width="3.75" style="2" customWidth="1"/>
    <col min="6160" max="6160" width="7.25" style="2" customWidth="1"/>
    <col min="6161" max="6165" width="7.375" style="2" customWidth="1"/>
    <col min="6166" max="6408" width="9" style="2"/>
    <col min="6409" max="6409" width="2.5" style="2" customWidth="1"/>
    <col min="6410" max="6410" width="4.625" style="2" customWidth="1"/>
    <col min="6411" max="6411" width="4.25" style="2" customWidth="1"/>
    <col min="6412" max="6412" width="3.75" style="2" customWidth="1"/>
    <col min="6413" max="6413" width="3.875" style="2" customWidth="1"/>
    <col min="6414" max="6415" width="3.75" style="2" customWidth="1"/>
    <col min="6416" max="6416" width="7.25" style="2" customWidth="1"/>
    <col min="6417" max="6421" width="7.375" style="2" customWidth="1"/>
    <col min="6422" max="6664" width="9" style="2"/>
    <col min="6665" max="6665" width="2.5" style="2" customWidth="1"/>
    <col min="6666" max="6666" width="4.625" style="2" customWidth="1"/>
    <col min="6667" max="6667" width="4.25" style="2" customWidth="1"/>
    <col min="6668" max="6668" width="3.75" style="2" customWidth="1"/>
    <col min="6669" max="6669" width="3.875" style="2" customWidth="1"/>
    <col min="6670" max="6671" width="3.75" style="2" customWidth="1"/>
    <col min="6672" max="6672" width="7.25" style="2" customWidth="1"/>
    <col min="6673" max="6677" width="7.375" style="2" customWidth="1"/>
    <col min="6678" max="6920" width="9" style="2"/>
    <col min="6921" max="6921" width="2.5" style="2" customWidth="1"/>
    <col min="6922" max="6922" width="4.625" style="2" customWidth="1"/>
    <col min="6923" max="6923" width="4.25" style="2" customWidth="1"/>
    <col min="6924" max="6924" width="3.75" style="2" customWidth="1"/>
    <col min="6925" max="6925" width="3.875" style="2" customWidth="1"/>
    <col min="6926" max="6927" width="3.75" style="2" customWidth="1"/>
    <col min="6928" max="6928" width="7.25" style="2" customWidth="1"/>
    <col min="6929" max="6933" width="7.375" style="2" customWidth="1"/>
    <col min="6934" max="7176" width="9" style="2"/>
    <col min="7177" max="7177" width="2.5" style="2" customWidth="1"/>
    <col min="7178" max="7178" width="4.625" style="2" customWidth="1"/>
    <col min="7179" max="7179" width="4.25" style="2" customWidth="1"/>
    <col min="7180" max="7180" width="3.75" style="2" customWidth="1"/>
    <col min="7181" max="7181" width="3.875" style="2" customWidth="1"/>
    <col min="7182" max="7183" width="3.75" style="2" customWidth="1"/>
    <col min="7184" max="7184" width="7.25" style="2" customWidth="1"/>
    <col min="7185" max="7189" width="7.375" style="2" customWidth="1"/>
    <col min="7190" max="7432" width="9" style="2"/>
    <col min="7433" max="7433" width="2.5" style="2" customWidth="1"/>
    <col min="7434" max="7434" width="4.625" style="2" customWidth="1"/>
    <col min="7435" max="7435" width="4.25" style="2" customWidth="1"/>
    <col min="7436" max="7436" width="3.75" style="2" customWidth="1"/>
    <col min="7437" max="7437" width="3.875" style="2" customWidth="1"/>
    <col min="7438" max="7439" width="3.75" style="2" customWidth="1"/>
    <col min="7440" max="7440" width="7.25" style="2" customWidth="1"/>
    <col min="7441" max="7445" width="7.375" style="2" customWidth="1"/>
    <col min="7446" max="7688" width="9" style="2"/>
    <col min="7689" max="7689" width="2.5" style="2" customWidth="1"/>
    <col min="7690" max="7690" width="4.625" style="2" customWidth="1"/>
    <col min="7691" max="7691" width="4.25" style="2" customWidth="1"/>
    <col min="7692" max="7692" width="3.75" style="2" customWidth="1"/>
    <col min="7693" max="7693" width="3.875" style="2" customWidth="1"/>
    <col min="7694" max="7695" width="3.75" style="2" customWidth="1"/>
    <col min="7696" max="7696" width="7.25" style="2" customWidth="1"/>
    <col min="7697" max="7701" width="7.375" style="2" customWidth="1"/>
    <col min="7702" max="7944" width="9" style="2"/>
    <col min="7945" max="7945" width="2.5" style="2" customWidth="1"/>
    <col min="7946" max="7946" width="4.625" style="2" customWidth="1"/>
    <col min="7947" max="7947" width="4.25" style="2" customWidth="1"/>
    <col min="7948" max="7948" width="3.75" style="2" customWidth="1"/>
    <col min="7949" max="7949" width="3.875" style="2" customWidth="1"/>
    <col min="7950" max="7951" width="3.75" style="2" customWidth="1"/>
    <col min="7952" max="7952" width="7.25" style="2" customWidth="1"/>
    <col min="7953" max="7957" width="7.375" style="2" customWidth="1"/>
    <col min="7958" max="8200" width="9" style="2"/>
    <col min="8201" max="8201" width="2.5" style="2" customWidth="1"/>
    <col min="8202" max="8202" width="4.625" style="2" customWidth="1"/>
    <col min="8203" max="8203" width="4.25" style="2" customWidth="1"/>
    <col min="8204" max="8204" width="3.75" style="2" customWidth="1"/>
    <col min="8205" max="8205" width="3.875" style="2" customWidth="1"/>
    <col min="8206" max="8207" width="3.75" style="2" customWidth="1"/>
    <col min="8208" max="8208" width="7.25" style="2" customWidth="1"/>
    <col min="8209" max="8213" width="7.375" style="2" customWidth="1"/>
    <col min="8214" max="8456" width="9" style="2"/>
    <col min="8457" max="8457" width="2.5" style="2" customWidth="1"/>
    <col min="8458" max="8458" width="4.625" style="2" customWidth="1"/>
    <col min="8459" max="8459" width="4.25" style="2" customWidth="1"/>
    <col min="8460" max="8460" width="3.75" style="2" customWidth="1"/>
    <col min="8461" max="8461" width="3.875" style="2" customWidth="1"/>
    <col min="8462" max="8463" width="3.75" style="2" customWidth="1"/>
    <col min="8464" max="8464" width="7.25" style="2" customWidth="1"/>
    <col min="8465" max="8469" width="7.375" style="2" customWidth="1"/>
    <col min="8470" max="8712" width="9" style="2"/>
    <col min="8713" max="8713" width="2.5" style="2" customWidth="1"/>
    <col min="8714" max="8714" width="4.625" style="2" customWidth="1"/>
    <col min="8715" max="8715" width="4.25" style="2" customWidth="1"/>
    <col min="8716" max="8716" width="3.75" style="2" customWidth="1"/>
    <col min="8717" max="8717" width="3.875" style="2" customWidth="1"/>
    <col min="8718" max="8719" width="3.75" style="2" customWidth="1"/>
    <col min="8720" max="8720" width="7.25" style="2" customWidth="1"/>
    <col min="8721" max="8725" width="7.375" style="2" customWidth="1"/>
    <col min="8726" max="8968" width="9" style="2"/>
    <col min="8969" max="8969" width="2.5" style="2" customWidth="1"/>
    <col min="8970" max="8970" width="4.625" style="2" customWidth="1"/>
    <col min="8971" max="8971" width="4.25" style="2" customWidth="1"/>
    <col min="8972" max="8972" width="3.75" style="2" customWidth="1"/>
    <col min="8973" max="8973" width="3.875" style="2" customWidth="1"/>
    <col min="8974" max="8975" width="3.75" style="2" customWidth="1"/>
    <col min="8976" max="8976" width="7.25" style="2" customWidth="1"/>
    <col min="8977" max="8981" width="7.375" style="2" customWidth="1"/>
    <col min="8982" max="9224" width="9" style="2"/>
    <col min="9225" max="9225" width="2.5" style="2" customWidth="1"/>
    <col min="9226" max="9226" width="4.625" style="2" customWidth="1"/>
    <col min="9227" max="9227" width="4.25" style="2" customWidth="1"/>
    <col min="9228" max="9228" width="3.75" style="2" customWidth="1"/>
    <col min="9229" max="9229" width="3.875" style="2" customWidth="1"/>
    <col min="9230" max="9231" width="3.75" style="2" customWidth="1"/>
    <col min="9232" max="9232" width="7.25" style="2" customWidth="1"/>
    <col min="9233" max="9237" width="7.375" style="2" customWidth="1"/>
    <col min="9238" max="9480" width="9" style="2"/>
    <col min="9481" max="9481" width="2.5" style="2" customWidth="1"/>
    <col min="9482" max="9482" width="4.625" style="2" customWidth="1"/>
    <col min="9483" max="9483" width="4.25" style="2" customWidth="1"/>
    <col min="9484" max="9484" width="3.75" style="2" customWidth="1"/>
    <col min="9485" max="9485" width="3.875" style="2" customWidth="1"/>
    <col min="9486" max="9487" width="3.75" style="2" customWidth="1"/>
    <col min="9488" max="9488" width="7.25" style="2" customWidth="1"/>
    <col min="9489" max="9493" width="7.375" style="2" customWidth="1"/>
    <col min="9494" max="9736" width="9" style="2"/>
    <col min="9737" max="9737" width="2.5" style="2" customWidth="1"/>
    <col min="9738" max="9738" width="4.625" style="2" customWidth="1"/>
    <col min="9739" max="9739" width="4.25" style="2" customWidth="1"/>
    <col min="9740" max="9740" width="3.75" style="2" customWidth="1"/>
    <col min="9741" max="9741" width="3.875" style="2" customWidth="1"/>
    <col min="9742" max="9743" width="3.75" style="2" customWidth="1"/>
    <col min="9744" max="9744" width="7.25" style="2" customWidth="1"/>
    <col min="9745" max="9749" width="7.375" style="2" customWidth="1"/>
    <col min="9750" max="9992" width="9" style="2"/>
    <col min="9993" max="9993" width="2.5" style="2" customWidth="1"/>
    <col min="9994" max="9994" width="4.625" style="2" customWidth="1"/>
    <col min="9995" max="9995" width="4.25" style="2" customWidth="1"/>
    <col min="9996" max="9996" width="3.75" style="2" customWidth="1"/>
    <col min="9997" max="9997" width="3.875" style="2" customWidth="1"/>
    <col min="9998" max="9999" width="3.75" style="2" customWidth="1"/>
    <col min="10000" max="10000" width="7.25" style="2" customWidth="1"/>
    <col min="10001" max="10005" width="7.375" style="2" customWidth="1"/>
    <col min="10006" max="10248" width="9" style="2"/>
    <col min="10249" max="10249" width="2.5" style="2" customWidth="1"/>
    <col min="10250" max="10250" width="4.625" style="2" customWidth="1"/>
    <col min="10251" max="10251" width="4.25" style="2" customWidth="1"/>
    <col min="10252" max="10252" width="3.75" style="2" customWidth="1"/>
    <col min="10253" max="10253" width="3.875" style="2" customWidth="1"/>
    <col min="10254" max="10255" width="3.75" style="2" customWidth="1"/>
    <col min="10256" max="10256" width="7.25" style="2" customWidth="1"/>
    <col min="10257" max="10261" width="7.375" style="2" customWidth="1"/>
    <col min="10262" max="10504" width="9" style="2"/>
    <col min="10505" max="10505" width="2.5" style="2" customWidth="1"/>
    <col min="10506" max="10506" width="4.625" style="2" customWidth="1"/>
    <col min="10507" max="10507" width="4.25" style="2" customWidth="1"/>
    <col min="10508" max="10508" width="3.75" style="2" customWidth="1"/>
    <col min="10509" max="10509" width="3.875" style="2" customWidth="1"/>
    <col min="10510" max="10511" width="3.75" style="2" customWidth="1"/>
    <col min="10512" max="10512" width="7.25" style="2" customWidth="1"/>
    <col min="10513" max="10517" width="7.375" style="2" customWidth="1"/>
    <col min="10518" max="10760" width="9" style="2"/>
    <col min="10761" max="10761" width="2.5" style="2" customWidth="1"/>
    <col min="10762" max="10762" width="4.625" style="2" customWidth="1"/>
    <col min="10763" max="10763" width="4.25" style="2" customWidth="1"/>
    <col min="10764" max="10764" width="3.75" style="2" customWidth="1"/>
    <col min="10765" max="10765" width="3.875" style="2" customWidth="1"/>
    <col min="10766" max="10767" width="3.75" style="2" customWidth="1"/>
    <col min="10768" max="10768" width="7.25" style="2" customWidth="1"/>
    <col min="10769" max="10773" width="7.375" style="2" customWidth="1"/>
    <col min="10774" max="11016" width="9" style="2"/>
    <col min="11017" max="11017" width="2.5" style="2" customWidth="1"/>
    <col min="11018" max="11018" width="4.625" style="2" customWidth="1"/>
    <col min="11019" max="11019" width="4.25" style="2" customWidth="1"/>
    <col min="11020" max="11020" width="3.75" style="2" customWidth="1"/>
    <col min="11021" max="11021" width="3.875" style="2" customWidth="1"/>
    <col min="11022" max="11023" width="3.75" style="2" customWidth="1"/>
    <col min="11024" max="11024" width="7.25" style="2" customWidth="1"/>
    <col min="11025" max="11029" width="7.375" style="2" customWidth="1"/>
    <col min="11030" max="11272" width="9" style="2"/>
    <col min="11273" max="11273" width="2.5" style="2" customWidth="1"/>
    <col min="11274" max="11274" width="4.625" style="2" customWidth="1"/>
    <col min="11275" max="11275" width="4.25" style="2" customWidth="1"/>
    <col min="11276" max="11276" width="3.75" style="2" customWidth="1"/>
    <col min="11277" max="11277" width="3.875" style="2" customWidth="1"/>
    <col min="11278" max="11279" width="3.75" style="2" customWidth="1"/>
    <col min="11280" max="11280" width="7.25" style="2" customWidth="1"/>
    <col min="11281" max="11285" width="7.375" style="2" customWidth="1"/>
    <col min="11286" max="11528" width="9" style="2"/>
    <col min="11529" max="11529" width="2.5" style="2" customWidth="1"/>
    <col min="11530" max="11530" width="4.625" style="2" customWidth="1"/>
    <col min="11531" max="11531" width="4.25" style="2" customWidth="1"/>
    <col min="11532" max="11532" width="3.75" style="2" customWidth="1"/>
    <col min="11533" max="11533" width="3.875" style="2" customWidth="1"/>
    <col min="11534" max="11535" width="3.75" style="2" customWidth="1"/>
    <col min="11536" max="11536" width="7.25" style="2" customWidth="1"/>
    <col min="11537" max="11541" width="7.375" style="2" customWidth="1"/>
    <col min="11542" max="11784" width="9" style="2"/>
    <col min="11785" max="11785" width="2.5" style="2" customWidth="1"/>
    <col min="11786" max="11786" width="4.625" style="2" customWidth="1"/>
    <col min="11787" max="11787" width="4.25" style="2" customWidth="1"/>
    <col min="11788" max="11788" width="3.75" style="2" customWidth="1"/>
    <col min="11789" max="11789" width="3.875" style="2" customWidth="1"/>
    <col min="11790" max="11791" width="3.75" style="2" customWidth="1"/>
    <col min="11792" max="11792" width="7.25" style="2" customWidth="1"/>
    <col min="11793" max="11797" width="7.375" style="2" customWidth="1"/>
    <col min="11798" max="12040" width="9" style="2"/>
    <col min="12041" max="12041" width="2.5" style="2" customWidth="1"/>
    <col min="12042" max="12042" width="4.625" style="2" customWidth="1"/>
    <col min="12043" max="12043" width="4.25" style="2" customWidth="1"/>
    <col min="12044" max="12044" width="3.75" style="2" customWidth="1"/>
    <col min="12045" max="12045" width="3.875" style="2" customWidth="1"/>
    <col min="12046" max="12047" width="3.75" style="2" customWidth="1"/>
    <col min="12048" max="12048" width="7.25" style="2" customWidth="1"/>
    <col min="12049" max="12053" width="7.375" style="2" customWidth="1"/>
    <col min="12054" max="12296" width="9" style="2"/>
    <col min="12297" max="12297" width="2.5" style="2" customWidth="1"/>
    <col min="12298" max="12298" width="4.625" style="2" customWidth="1"/>
    <col min="12299" max="12299" width="4.25" style="2" customWidth="1"/>
    <col min="12300" max="12300" width="3.75" style="2" customWidth="1"/>
    <col min="12301" max="12301" width="3.875" style="2" customWidth="1"/>
    <col min="12302" max="12303" width="3.75" style="2" customWidth="1"/>
    <col min="12304" max="12304" width="7.25" style="2" customWidth="1"/>
    <col min="12305" max="12309" width="7.375" style="2" customWidth="1"/>
    <col min="12310" max="12552" width="9" style="2"/>
    <col min="12553" max="12553" width="2.5" style="2" customWidth="1"/>
    <col min="12554" max="12554" width="4.625" style="2" customWidth="1"/>
    <col min="12555" max="12555" width="4.25" style="2" customWidth="1"/>
    <col min="12556" max="12556" width="3.75" style="2" customWidth="1"/>
    <col min="12557" max="12557" width="3.875" style="2" customWidth="1"/>
    <col min="12558" max="12559" width="3.75" style="2" customWidth="1"/>
    <col min="12560" max="12560" width="7.25" style="2" customWidth="1"/>
    <col min="12561" max="12565" width="7.375" style="2" customWidth="1"/>
    <col min="12566" max="12808" width="9" style="2"/>
    <col min="12809" max="12809" width="2.5" style="2" customWidth="1"/>
    <col min="12810" max="12810" width="4.625" style="2" customWidth="1"/>
    <col min="12811" max="12811" width="4.25" style="2" customWidth="1"/>
    <col min="12812" max="12812" width="3.75" style="2" customWidth="1"/>
    <col min="12813" max="12813" width="3.875" style="2" customWidth="1"/>
    <col min="12814" max="12815" width="3.75" style="2" customWidth="1"/>
    <col min="12816" max="12816" width="7.25" style="2" customWidth="1"/>
    <col min="12817" max="12821" width="7.375" style="2" customWidth="1"/>
    <col min="12822" max="13064" width="9" style="2"/>
    <col min="13065" max="13065" width="2.5" style="2" customWidth="1"/>
    <col min="13066" max="13066" width="4.625" style="2" customWidth="1"/>
    <col min="13067" max="13067" width="4.25" style="2" customWidth="1"/>
    <col min="13068" max="13068" width="3.75" style="2" customWidth="1"/>
    <col min="13069" max="13069" width="3.875" style="2" customWidth="1"/>
    <col min="13070" max="13071" width="3.75" style="2" customWidth="1"/>
    <col min="13072" max="13072" width="7.25" style="2" customWidth="1"/>
    <col min="13073" max="13077" width="7.375" style="2" customWidth="1"/>
    <col min="13078" max="13320" width="9" style="2"/>
    <col min="13321" max="13321" width="2.5" style="2" customWidth="1"/>
    <col min="13322" max="13322" width="4.625" style="2" customWidth="1"/>
    <col min="13323" max="13323" width="4.25" style="2" customWidth="1"/>
    <col min="13324" max="13324" width="3.75" style="2" customWidth="1"/>
    <col min="13325" max="13325" width="3.875" style="2" customWidth="1"/>
    <col min="13326" max="13327" width="3.75" style="2" customWidth="1"/>
    <col min="13328" max="13328" width="7.25" style="2" customWidth="1"/>
    <col min="13329" max="13333" width="7.375" style="2" customWidth="1"/>
    <col min="13334" max="13576" width="9" style="2"/>
    <col min="13577" max="13577" width="2.5" style="2" customWidth="1"/>
    <col min="13578" max="13578" width="4.625" style="2" customWidth="1"/>
    <col min="13579" max="13579" width="4.25" style="2" customWidth="1"/>
    <col min="13580" max="13580" width="3.75" style="2" customWidth="1"/>
    <col min="13581" max="13581" width="3.875" style="2" customWidth="1"/>
    <col min="13582" max="13583" width="3.75" style="2" customWidth="1"/>
    <col min="13584" max="13584" width="7.25" style="2" customWidth="1"/>
    <col min="13585" max="13589" width="7.375" style="2" customWidth="1"/>
    <col min="13590" max="13832" width="9" style="2"/>
    <col min="13833" max="13833" width="2.5" style="2" customWidth="1"/>
    <col min="13834" max="13834" width="4.625" style="2" customWidth="1"/>
    <col min="13835" max="13835" width="4.25" style="2" customWidth="1"/>
    <col min="13836" max="13836" width="3.75" style="2" customWidth="1"/>
    <col min="13837" max="13837" width="3.875" style="2" customWidth="1"/>
    <col min="13838" max="13839" width="3.75" style="2" customWidth="1"/>
    <col min="13840" max="13840" width="7.25" style="2" customWidth="1"/>
    <col min="13841" max="13845" width="7.375" style="2" customWidth="1"/>
    <col min="13846" max="14088" width="9" style="2"/>
    <col min="14089" max="14089" width="2.5" style="2" customWidth="1"/>
    <col min="14090" max="14090" width="4.625" style="2" customWidth="1"/>
    <col min="14091" max="14091" width="4.25" style="2" customWidth="1"/>
    <col min="14092" max="14092" width="3.75" style="2" customWidth="1"/>
    <col min="14093" max="14093" width="3.875" style="2" customWidth="1"/>
    <col min="14094" max="14095" width="3.75" style="2" customWidth="1"/>
    <col min="14096" max="14096" width="7.25" style="2" customWidth="1"/>
    <col min="14097" max="14101" width="7.375" style="2" customWidth="1"/>
    <col min="14102" max="14344" width="9" style="2"/>
    <col min="14345" max="14345" width="2.5" style="2" customWidth="1"/>
    <col min="14346" max="14346" width="4.625" style="2" customWidth="1"/>
    <col min="14347" max="14347" width="4.25" style="2" customWidth="1"/>
    <col min="14348" max="14348" width="3.75" style="2" customWidth="1"/>
    <col min="14349" max="14349" width="3.875" style="2" customWidth="1"/>
    <col min="14350" max="14351" width="3.75" style="2" customWidth="1"/>
    <col min="14352" max="14352" width="7.25" style="2" customWidth="1"/>
    <col min="14353" max="14357" width="7.375" style="2" customWidth="1"/>
    <col min="14358" max="14600" width="9" style="2"/>
    <col min="14601" max="14601" width="2.5" style="2" customWidth="1"/>
    <col min="14602" max="14602" width="4.625" style="2" customWidth="1"/>
    <col min="14603" max="14603" width="4.25" style="2" customWidth="1"/>
    <col min="14604" max="14604" width="3.75" style="2" customWidth="1"/>
    <col min="14605" max="14605" width="3.875" style="2" customWidth="1"/>
    <col min="14606" max="14607" width="3.75" style="2" customWidth="1"/>
    <col min="14608" max="14608" width="7.25" style="2" customWidth="1"/>
    <col min="14609" max="14613" width="7.375" style="2" customWidth="1"/>
    <col min="14614" max="14856" width="9" style="2"/>
    <col min="14857" max="14857" width="2.5" style="2" customWidth="1"/>
    <col min="14858" max="14858" width="4.625" style="2" customWidth="1"/>
    <col min="14859" max="14859" width="4.25" style="2" customWidth="1"/>
    <col min="14860" max="14860" width="3.75" style="2" customWidth="1"/>
    <col min="14861" max="14861" width="3.875" style="2" customWidth="1"/>
    <col min="14862" max="14863" width="3.75" style="2" customWidth="1"/>
    <col min="14864" max="14864" width="7.25" style="2" customWidth="1"/>
    <col min="14865" max="14869" width="7.375" style="2" customWidth="1"/>
    <col min="14870" max="15112" width="9" style="2"/>
    <col min="15113" max="15113" width="2.5" style="2" customWidth="1"/>
    <col min="15114" max="15114" width="4.625" style="2" customWidth="1"/>
    <col min="15115" max="15115" width="4.25" style="2" customWidth="1"/>
    <col min="15116" max="15116" width="3.75" style="2" customWidth="1"/>
    <col min="15117" max="15117" width="3.875" style="2" customWidth="1"/>
    <col min="15118" max="15119" width="3.75" style="2" customWidth="1"/>
    <col min="15120" max="15120" width="7.25" style="2" customWidth="1"/>
    <col min="15121" max="15125" width="7.375" style="2" customWidth="1"/>
    <col min="15126" max="15368" width="9" style="2"/>
    <col min="15369" max="15369" width="2.5" style="2" customWidth="1"/>
    <col min="15370" max="15370" width="4.625" style="2" customWidth="1"/>
    <col min="15371" max="15371" width="4.25" style="2" customWidth="1"/>
    <col min="15372" max="15372" width="3.75" style="2" customWidth="1"/>
    <col min="15373" max="15373" width="3.875" style="2" customWidth="1"/>
    <col min="15374" max="15375" width="3.75" style="2" customWidth="1"/>
    <col min="15376" max="15376" width="7.25" style="2" customWidth="1"/>
    <col min="15377" max="15381" width="7.375" style="2" customWidth="1"/>
    <col min="15382" max="15624" width="9" style="2"/>
    <col min="15625" max="15625" width="2.5" style="2" customWidth="1"/>
    <col min="15626" max="15626" width="4.625" style="2" customWidth="1"/>
    <col min="15627" max="15627" width="4.25" style="2" customWidth="1"/>
    <col min="15628" max="15628" width="3.75" style="2" customWidth="1"/>
    <col min="15629" max="15629" width="3.875" style="2" customWidth="1"/>
    <col min="15630" max="15631" width="3.75" style="2" customWidth="1"/>
    <col min="15632" max="15632" width="7.25" style="2" customWidth="1"/>
    <col min="15633" max="15637" width="7.375" style="2" customWidth="1"/>
    <col min="15638" max="15880" width="9" style="2"/>
    <col min="15881" max="15881" width="2.5" style="2" customWidth="1"/>
    <col min="15882" max="15882" width="4.625" style="2" customWidth="1"/>
    <col min="15883" max="15883" width="4.25" style="2" customWidth="1"/>
    <col min="15884" max="15884" width="3.75" style="2" customWidth="1"/>
    <col min="15885" max="15885" width="3.875" style="2" customWidth="1"/>
    <col min="15886" max="15887" width="3.75" style="2" customWidth="1"/>
    <col min="15888" max="15888" width="7.25" style="2" customWidth="1"/>
    <col min="15889" max="15893" width="7.375" style="2" customWidth="1"/>
    <col min="15894" max="16136" width="9" style="2"/>
    <col min="16137" max="16137" width="2.5" style="2" customWidth="1"/>
    <col min="16138" max="16138" width="4.625" style="2" customWidth="1"/>
    <col min="16139" max="16139" width="4.25" style="2" customWidth="1"/>
    <col min="16140" max="16140" width="3.75" style="2" customWidth="1"/>
    <col min="16141" max="16141" width="3.875" style="2" customWidth="1"/>
    <col min="16142" max="16143" width="3.75" style="2" customWidth="1"/>
    <col min="16144" max="16144" width="7.25" style="2" customWidth="1"/>
    <col min="16145" max="16149" width="7.375" style="2" customWidth="1"/>
    <col min="16150" max="16384" width="9" style="2"/>
  </cols>
  <sheetData>
    <row r="1" spans="1:24" ht="58.5" customHeight="1">
      <c r="A1" s="51" t="s">
        <v>65</v>
      </c>
      <c r="B1" s="51"/>
      <c r="C1" s="50"/>
      <c r="D1" s="50"/>
      <c r="E1" s="52" t="s">
        <v>66</v>
      </c>
      <c r="F1" s="50"/>
      <c r="G1" s="50"/>
      <c r="H1" s="50"/>
    </row>
    <row r="2" spans="1:24" ht="21.75" customHeight="1">
      <c r="A2" s="51"/>
      <c r="B2" s="51"/>
      <c r="C2" s="50"/>
      <c r="D2" s="50"/>
      <c r="E2" s="52"/>
      <c r="F2" s="50"/>
      <c r="G2" s="50"/>
      <c r="H2" s="50"/>
    </row>
    <row r="3" spans="1:24" s="44" customFormat="1" ht="23.25" customHeight="1">
      <c r="E3" s="43" t="s">
        <v>55</v>
      </c>
      <c r="F3" s="43" t="s">
        <v>64</v>
      </c>
    </row>
    <row r="4" spans="1:24" ht="14.25" customHeight="1">
      <c r="B4" s="200" t="s">
        <v>71</v>
      </c>
      <c r="C4" s="201"/>
      <c r="D4" s="202"/>
      <c r="E4" s="32" t="s">
        <v>27</v>
      </c>
      <c r="F4" s="32" t="s">
        <v>28</v>
      </c>
      <c r="G4" s="32" t="s">
        <v>29</v>
      </c>
    </row>
    <row r="5" spans="1:24" ht="31.5" customHeight="1">
      <c r="B5" s="203" t="s">
        <v>73</v>
      </c>
      <c r="C5" s="204"/>
      <c r="D5" s="205"/>
      <c r="E5" s="42">
        <v>15</v>
      </c>
      <c r="F5" s="42">
        <v>25</v>
      </c>
      <c r="G5" s="42">
        <v>100</v>
      </c>
      <c r="L5" s="58"/>
    </row>
    <row r="6" spans="1:24" ht="36" customHeight="1">
      <c r="C6" s="54"/>
      <c r="D6" s="4"/>
      <c r="E6" s="5"/>
      <c r="F6" s="5"/>
      <c r="G6" s="5"/>
      <c r="H6" s="54"/>
      <c r="I6" s="3"/>
      <c r="J6" s="54"/>
      <c r="K6" s="3"/>
      <c r="L6" s="6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customHeight="1">
      <c r="C7" s="59">
        <v>2</v>
      </c>
      <c r="D7" s="206">
        <f>G5</f>
        <v>100</v>
      </c>
      <c r="E7" s="207"/>
      <c r="F7" s="207"/>
      <c r="G7" s="207"/>
      <c r="H7" s="55">
        <v>0</v>
      </c>
      <c r="I7" s="33"/>
      <c r="J7" s="59">
        <v>0</v>
      </c>
      <c r="K7" s="6">
        <f>E5</f>
        <v>15</v>
      </c>
      <c r="L7" s="55">
        <v>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7.25" customHeight="1">
      <c r="B8" s="208">
        <f>F5</f>
        <v>25</v>
      </c>
      <c r="D8" s="7"/>
      <c r="E8" s="211" t="str">
        <f>IF(U28=1,CONCATENATE(K32,"-C",O32),"")</f>
        <v>2-C2</v>
      </c>
      <c r="F8" s="211"/>
      <c r="G8" s="8"/>
      <c r="H8" s="56"/>
      <c r="I8" s="9"/>
      <c r="J8" s="58"/>
      <c r="K8" s="10"/>
      <c r="L8" s="58"/>
      <c r="M8" s="212">
        <f>F5</f>
        <v>25</v>
      </c>
      <c r="N8" s="11"/>
      <c r="O8" s="4"/>
      <c r="P8" s="11"/>
      <c r="Q8" s="11"/>
      <c r="R8" s="11"/>
      <c r="S8" s="11"/>
      <c r="T8" s="11"/>
      <c r="U8" s="11"/>
      <c r="V8" s="4"/>
      <c r="W8" s="4"/>
      <c r="X8" s="4"/>
    </row>
    <row r="9" spans="1:24" ht="18" customHeight="1">
      <c r="B9" s="209"/>
      <c r="D9" s="12"/>
      <c r="E9" s="215" t="str">
        <f>IF(L34=0,IF(SUM(K28:O32)=0,"全周Ｃ0.2～0.3",IF(R27=0,L33,R27)),L34)</f>
        <v>本指示図が必要です</v>
      </c>
      <c r="F9" s="215"/>
      <c r="G9" s="13"/>
      <c r="H9" s="56"/>
      <c r="I9" s="9"/>
      <c r="J9" s="60"/>
      <c r="K9" s="14"/>
      <c r="L9" s="63"/>
      <c r="M9" s="213"/>
      <c r="N9" s="4"/>
      <c r="O9" s="4"/>
      <c r="P9" s="11"/>
      <c r="Q9" s="11"/>
      <c r="R9" s="11"/>
      <c r="S9" s="11"/>
      <c r="T9" s="11"/>
      <c r="U9" s="11"/>
      <c r="V9" s="4"/>
      <c r="W9" s="4"/>
      <c r="X9" s="4"/>
    </row>
    <row r="10" spans="1:24">
      <c r="B10" s="209"/>
      <c r="D10" s="12"/>
      <c r="E10" s="215"/>
      <c r="F10" s="215"/>
      <c r="G10" s="13"/>
      <c r="H10" s="56"/>
      <c r="I10" s="9"/>
      <c r="J10" s="60"/>
      <c r="K10" s="14"/>
      <c r="L10" s="63"/>
      <c r="M10" s="213"/>
      <c r="N10" s="4"/>
      <c r="O10" s="4"/>
      <c r="P10" s="11"/>
      <c r="Q10" s="11"/>
      <c r="R10" s="11"/>
      <c r="S10" s="11"/>
      <c r="T10" s="11"/>
      <c r="U10" s="11"/>
      <c r="V10" s="4"/>
      <c r="W10" s="4"/>
      <c r="X10" s="4"/>
    </row>
    <row r="11" spans="1:24">
      <c r="B11" s="209"/>
      <c r="D11" s="216" t="str">
        <f>IF(SUM(K28:O32)=0,"",IF(L34=0,"空欄と「0 」はＣ0.2～0.3として",""))</f>
        <v>空欄と「0 」はＣ0.2～0.3として</v>
      </c>
      <c r="E11" s="215"/>
      <c r="F11" s="215"/>
      <c r="G11" s="217"/>
      <c r="H11" s="57"/>
      <c r="I11" s="16"/>
      <c r="J11" s="61"/>
      <c r="K11" s="18"/>
      <c r="L11" s="63"/>
      <c r="M11" s="213"/>
      <c r="N11" s="4"/>
      <c r="O11" s="4"/>
      <c r="P11" s="11"/>
      <c r="Q11" s="11"/>
      <c r="R11" s="11"/>
      <c r="S11" s="11"/>
      <c r="T11" s="11"/>
      <c r="U11" s="11"/>
      <c r="V11" s="4"/>
      <c r="W11" s="4"/>
      <c r="X11" s="4"/>
    </row>
    <row r="12" spans="1:24">
      <c r="B12" s="210"/>
      <c r="D12" s="19"/>
      <c r="E12" s="20"/>
      <c r="F12" s="20"/>
      <c r="G12" s="21"/>
      <c r="H12" s="57"/>
      <c r="I12" s="16"/>
      <c r="J12" s="58"/>
      <c r="K12" s="22"/>
      <c r="L12" s="58"/>
      <c r="M12" s="214"/>
      <c r="N12" s="4"/>
      <c r="O12" s="4"/>
      <c r="P12" s="11"/>
      <c r="Q12" s="11"/>
      <c r="R12" s="11"/>
      <c r="S12" s="11"/>
      <c r="T12" s="11"/>
      <c r="U12" s="11"/>
      <c r="V12" s="4"/>
      <c r="W12" s="4"/>
      <c r="X12" s="4"/>
    </row>
    <row r="13" spans="1:24">
      <c r="C13" s="59">
        <v>0</v>
      </c>
      <c r="D13" s="4"/>
      <c r="E13" s="4"/>
      <c r="F13" s="4"/>
      <c r="G13" s="17"/>
      <c r="H13" s="55">
        <v>2</v>
      </c>
      <c r="I13" s="33"/>
      <c r="J13" s="59">
        <v>0</v>
      </c>
      <c r="K13" s="4"/>
      <c r="L13" s="55">
        <v>0</v>
      </c>
      <c r="M13" s="4"/>
      <c r="N13" s="4"/>
      <c r="O13" s="4"/>
      <c r="P13" s="23" t="s">
        <v>25</v>
      </c>
      <c r="Q13" s="11"/>
      <c r="R13" s="11"/>
      <c r="S13" s="11"/>
      <c r="T13" s="11"/>
      <c r="U13" s="24"/>
      <c r="V13" s="4"/>
      <c r="W13" s="4"/>
      <c r="X13" s="4"/>
    </row>
    <row r="14" spans="1:24" ht="16.5" customHeight="1">
      <c r="C14" s="58"/>
      <c r="H14" s="58"/>
      <c r="J14" s="62"/>
      <c r="K14" s="4"/>
      <c r="L14" s="62"/>
      <c r="M14" s="4"/>
      <c r="N14" s="4"/>
      <c r="O14" s="4"/>
      <c r="P14" s="25">
        <f>E5</f>
        <v>15</v>
      </c>
      <c r="Q14" s="11"/>
      <c r="R14" s="11"/>
      <c r="S14" s="11"/>
      <c r="T14" s="11"/>
      <c r="U14" s="11"/>
      <c r="V14" s="4"/>
      <c r="W14" s="4"/>
      <c r="X14" s="4"/>
    </row>
    <row r="15" spans="1:24">
      <c r="C15" s="59">
        <v>0</v>
      </c>
      <c r="D15" s="16"/>
      <c r="E15" s="11"/>
      <c r="F15" s="11"/>
      <c r="G15" s="4"/>
      <c r="H15" s="55">
        <v>0</v>
      </c>
      <c r="I15" s="33"/>
      <c r="J15" s="62"/>
      <c r="K15" s="4"/>
      <c r="L15" s="62"/>
      <c r="M15" s="4"/>
      <c r="N15" s="4"/>
      <c r="O15" s="4"/>
      <c r="P15" s="26" t="s">
        <v>26</v>
      </c>
      <c r="Q15" s="11"/>
      <c r="R15" s="11"/>
      <c r="S15" s="11"/>
      <c r="T15" s="27">
        <f>G5</f>
        <v>100</v>
      </c>
      <c r="U15" s="11"/>
      <c r="V15" s="4"/>
      <c r="W15" s="4"/>
      <c r="X15" s="4"/>
    </row>
    <row r="16" spans="1:24" ht="12.75" customHeight="1">
      <c r="B16" s="69" t="s">
        <v>67</v>
      </c>
      <c r="D16" s="46"/>
      <c r="E16" s="29"/>
      <c r="F16" s="29"/>
      <c r="G16" s="47"/>
      <c r="H16" s="57"/>
      <c r="I16" s="16"/>
      <c r="J16" s="62"/>
      <c r="K16" s="4"/>
      <c r="L16" s="4"/>
      <c r="M16" s="4"/>
      <c r="N16" s="4"/>
      <c r="O16" s="4"/>
      <c r="P16" s="31"/>
      <c r="Q16" s="195">
        <f>F5</f>
        <v>25</v>
      </c>
      <c r="R16" s="196"/>
      <c r="S16" s="11"/>
      <c r="T16" s="11"/>
      <c r="U16" s="11"/>
      <c r="V16" s="4"/>
      <c r="W16" s="4"/>
      <c r="X16" s="4"/>
    </row>
    <row r="17" spans="2:29" ht="12.75" customHeight="1">
      <c r="B17" s="77">
        <f>E5</f>
        <v>15</v>
      </c>
      <c r="D17" s="48"/>
      <c r="E17" s="11"/>
      <c r="F17" s="11"/>
      <c r="G17" s="15"/>
      <c r="H17" s="57"/>
      <c r="I17" s="16"/>
      <c r="J17" s="4"/>
      <c r="K17" s="4"/>
      <c r="L17" s="4"/>
      <c r="M17" s="4"/>
      <c r="N17" s="4"/>
      <c r="O17" s="4"/>
      <c r="P17" s="11"/>
      <c r="Q17" s="45"/>
      <c r="R17" s="45"/>
      <c r="S17" s="11"/>
      <c r="T17" s="11"/>
      <c r="U17" s="11"/>
      <c r="V17" s="4"/>
      <c r="W17" s="4"/>
      <c r="X17" s="4"/>
    </row>
    <row r="18" spans="2:29" ht="12.75" customHeight="1">
      <c r="B18" s="70" t="s">
        <v>68</v>
      </c>
      <c r="D18" s="49"/>
      <c r="E18" s="20"/>
      <c r="F18" s="20"/>
      <c r="G18" s="21"/>
      <c r="H18" s="57"/>
      <c r="I18" s="16"/>
      <c r="J18" s="4"/>
      <c r="K18" s="4"/>
      <c r="L18" s="4"/>
      <c r="M18" s="4"/>
      <c r="N18" s="4"/>
      <c r="O18" s="4"/>
      <c r="P18" s="11"/>
      <c r="Q18" s="45"/>
      <c r="R18" s="45"/>
      <c r="S18" s="11"/>
      <c r="T18" s="11"/>
      <c r="U18" s="11"/>
      <c r="V18" s="4"/>
      <c r="W18" s="4"/>
      <c r="X18" s="4"/>
    </row>
    <row r="19" spans="2:29">
      <c r="C19" s="59">
        <v>0</v>
      </c>
      <c r="D19" s="28"/>
      <c r="E19" s="29"/>
      <c r="F19" s="29"/>
      <c r="G19" s="30"/>
      <c r="H19" s="55">
        <v>0</v>
      </c>
      <c r="I19" s="33"/>
      <c r="J19" s="4"/>
      <c r="K19" s="4"/>
      <c r="L19" s="4"/>
      <c r="M19" s="11"/>
      <c r="N19" s="11"/>
      <c r="O19" s="4"/>
      <c r="P19" s="11"/>
      <c r="Q19" s="11"/>
      <c r="R19" s="11"/>
      <c r="S19" s="11"/>
      <c r="T19" s="11"/>
      <c r="U19" s="11"/>
      <c r="V19" s="4"/>
      <c r="W19" s="4"/>
      <c r="X19" s="4"/>
    </row>
    <row r="20" spans="2:29">
      <c r="C20" s="62"/>
      <c r="D20" s="197">
        <f>G5</f>
        <v>100</v>
      </c>
      <c r="E20" s="198"/>
      <c r="F20" s="198"/>
      <c r="G20" s="199"/>
      <c r="H20" s="4"/>
      <c r="I20" s="4"/>
      <c r="J20" s="4"/>
      <c r="K20" s="4"/>
      <c r="L20" s="4"/>
      <c r="M20" s="11"/>
      <c r="N20" s="11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2:29" ht="21.75" customHeight="1">
      <c r="C21" s="62"/>
      <c r="G21" s="4"/>
      <c r="H21" s="64"/>
      <c r="I21" s="64"/>
      <c r="J21" s="64"/>
      <c r="K21" s="64"/>
      <c r="L21" s="64"/>
      <c r="M21" s="65"/>
      <c r="N21" s="65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6"/>
      <c r="Z21" s="66"/>
    </row>
    <row r="22" spans="2:29" ht="21.75" customHeight="1">
      <c r="C22" s="4"/>
      <c r="F22" s="66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6"/>
      <c r="Z22" s="66"/>
      <c r="AA22" s="66"/>
    </row>
    <row r="23" spans="2:29" ht="23.25" customHeight="1">
      <c r="C23" s="4"/>
      <c r="F23" s="66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6"/>
      <c r="Z23" s="66"/>
      <c r="AA23" s="66"/>
    </row>
    <row r="24" spans="2:29">
      <c r="C24" s="4"/>
      <c r="D24" s="4"/>
      <c r="E24" s="4"/>
      <c r="F24" s="64"/>
      <c r="G24" s="64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1"/>
      <c r="Z24" s="66"/>
      <c r="AA24" s="66"/>
    </row>
    <row r="25" spans="2:29">
      <c r="C25" s="4"/>
      <c r="D25" s="4"/>
      <c r="E25" s="4"/>
      <c r="F25" s="64"/>
      <c r="G25" s="64"/>
      <c r="H25" s="72"/>
      <c r="I25" s="72"/>
      <c r="J25" s="72"/>
      <c r="K25" s="73"/>
      <c r="L25" s="73"/>
      <c r="M25" s="73"/>
      <c r="N25" s="73"/>
      <c r="O25" s="73"/>
      <c r="P25" s="74"/>
      <c r="Q25" s="53"/>
      <c r="R25" s="73"/>
      <c r="S25" s="73"/>
      <c r="T25" s="73"/>
      <c r="U25" s="73"/>
      <c r="V25" s="73"/>
      <c r="W25" s="73"/>
      <c r="X25" s="73"/>
      <c r="Y25" s="73"/>
      <c r="Z25" s="64"/>
      <c r="AA25" s="66"/>
      <c r="AB25" s="66"/>
    </row>
    <row r="26" spans="2:29">
      <c r="C26" s="4"/>
      <c r="D26" s="4"/>
      <c r="E26" s="4"/>
      <c r="F26" s="64"/>
      <c r="G26" s="64"/>
      <c r="H26" s="72"/>
      <c r="I26" s="72"/>
      <c r="J26" s="72"/>
      <c r="K26" s="73"/>
      <c r="L26" s="73"/>
      <c r="M26" s="73"/>
      <c r="N26" s="73"/>
      <c r="O26" s="73"/>
      <c r="P26" s="53"/>
      <c r="Q26" s="53"/>
      <c r="R26" s="73"/>
      <c r="S26" s="73"/>
      <c r="T26" s="73"/>
      <c r="U26" s="73"/>
      <c r="V26" s="73"/>
      <c r="W26" s="73"/>
      <c r="X26" s="73"/>
      <c r="Y26" s="73"/>
      <c r="Z26" s="64"/>
      <c r="AA26" s="66"/>
      <c r="AB26" s="66"/>
    </row>
    <row r="27" spans="2:29">
      <c r="C27" s="4"/>
      <c r="D27" s="4"/>
      <c r="E27" s="4"/>
      <c r="F27" s="64"/>
      <c r="G27" s="64"/>
      <c r="H27" s="72"/>
      <c r="I27" s="72"/>
      <c r="J27" s="72"/>
      <c r="K27" s="73"/>
      <c r="L27" s="73"/>
      <c r="M27" s="73"/>
      <c r="N27" s="73"/>
      <c r="O27" s="73"/>
      <c r="P27" s="73"/>
      <c r="Q27" s="53">
        <f>IF((MIN(C7,H7,C13,H13,C15,H15,J7,L7,J13,L13,C19,H19))=MAX(C7,H7,C13,H13,C15,H15,J7,L7,J13,L13,C19,H19),0,IF(SUM(J7,L7,J13,L13,H15,H19,C15,C19)=0,,1))</f>
        <v>0</v>
      </c>
      <c r="R27" s="53">
        <f>IF((MIN(K28,K29,K30,K31,C7,H7,C13,H13,C15,H15,J7,L7,J13,L13,C19,H19,N28,N29,N30,N31,))=MAX(C7,H7,C13,H13,C15,H15,J7,L7,J13,L13,C19,H19),IF(MAX(C7,H7,C13,H13,C15,H15,J7,L7,J13,L13,C19,H19)=0,0,CONCATENATE("全周 - ",O32)),0)</f>
        <v>0</v>
      </c>
      <c r="S27" s="73"/>
      <c r="T27" s="73"/>
      <c r="U27" s="73"/>
      <c r="V27" s="73"/>
      <c r="W27" s="73"/>
      <c r="X27" s="73"/>
      <c r="Y27" s="73"/>
      <c r="Z27" s="72"/>
      <c r="AA27" s="64"/>
      <c r="AB27" s="66"/>
      <c r="AC27" s="66"/>
    </row>
    <row r="28" spans="2:29">
      <c r="C28" s="4"/>
      <c r="D28" s="4"/>
      <c r="E28" s="4"/>
      <c r="F28" s="64"/>
      <c r="G28" s="67"/>
      <c r="H28" s="72"/>
      <c r="I28" s="72"/>
      <c r="J28" s="72"/>
      <c r="K28" s="73">
        <f>IF(C7=0,,1)</f>
        <v>1</v>
      </c>
      <c r="L28" s="73">
        <f>IF(ISBLANK(C7),"",IF(C7=0,"",C7))</f>
        <v>2</v>
      </c>
      <c r="M28" s="73">
        <f>IF(ISBLANK(J7),0,J7)</f>
        <v>0</v>
      </c>
      <c r="N28" s="73">
        <f>IF(ISBLANK(C15),0,C15)</f>
        <v>0</v>
      </c>
      <c r="O28" s="75">
        <f>C7</f>
        <v>2</v>
      </c>
      <c r="P28" s="75">
        <f>IF(O28=0,"",O28)</f>
        <v>2</v>
      </c>
      <c r="Q28" s="73">
        <f>IF(O28=0,,IF(MAX(O$28:O$31)=O28,,1))</f>
        <v>0</v>
      </c>
      <c r="R28" s="73">
        <f>IF(ISBLANK(C7),0,1)</f>
        <v>1</v>
      </c>
      <c r="S28" s="73">
        <f>IF(ISBLANK(H7),0,1)</f>
        <v>1</v>
      </c>
      <c r="T28" s="73">
        <f>IF(ISBLANK(L7),0,1)</f>
        <v>1</v>
      </c>
      <c r="U28" s="73">
        <f>IF(K32=2,1,0)</f>
        <v>1</v>
      </c>
      <c r="V28" s="73"/>
      <c r="W28" s="73"/>
      <c r="X28" s="73"/>
      <c r="Y28" s="73"/>
      <c r="Z28" s="72"/>
      <c r="AA28" s="64"/>
      <c r="AB28" s="66"/>
      <c r="AC28" s="66"/>
    </row>
    <row r="29" spans="2:29">
      <c r="F29" s="66"/>
      <c r="G29" s="68"/>
      <c r="H29" s="71"/>
      <c r="I29" s="71"/>
      <c r="J29" s="72"/>
      <c r="K29" s="73">
        <f>IF(C13=0,,1)</f>
        <v>0</v>
      </c>
      <c r="L29" s="73" t="str">
        <f>IF(ISBLANK(C13),"",IF(C13=0,"",C13))</f>
        <v/>
      </c>
      <c r="M29" s="73">
        <f>IF(ISBLANK(J13),0,J13)</f>
        <v>0</v>
      </c>
      <c r="N29" s="73">
        <f>IF(ISBLANK(C19),0,C19)</f>
        <v>0</v>
      </c>
      <c r="O29" s="75">
        <f>C13</f>
        <v>0</v>
      </c>
      <c r="P29" s="75" t="str">
        <f t="shared" ref="P29:P31" si="0">IF(O29=0,"",O29)</f>
        <v/>
      </c>
      <c r="Q29" s="73">
        <f>IF(O29=0,,IF(MAX(O$28:O$31)=O29,,1))</f>
        <v>0</v>
      </c>
      <c r="R29" s="73">
        <f>IF(ISBLANK(C13),0,1)</f>
        <v>1</v>
      </c>
      <c r="S29" s="73">
        <f>IF(ISBLANK(H13),0,1)</f>
        <v>1</v>
      </c>
      <c r="T29" s="73">
        <f>IF(ISBLANK(J7),0,1)</f>
        <v>1</v>
      </c>
      <c r="U29" s="73">
        <f>IF(MIN(L28:L31)=MAX(L28:L31),0,1)</f>
        <v>0</v>
      </c>
      <c r="V29" s="73"/>
      <c r="W29" s="73"/>
      <c r="X29" s="73"/>
      <c r="Y29" s="73"/>
      <c r="Z29" s="72"/>
      <c r="AA29" s="64"/>
      <c r="AB29" s="66"/>
      <c r="AC29" s="66"/>
    </row>
    <row r="30" spans="2:29">
      <c r="F30" s="66"/>
      <c r="G30" s="66"/>
      <c r="H30" s="71"/>
      <c r="I30" s="71"/>
      <c r="J30" s="71"/>
      <c r="K30" s="73">
        <f>IF(H7=0,,1)</f>
        <v>0</v>
      </c>
      <c r="L30" s="73" t="str">
        <f>IF(ISBLANK(H7),"",IF(H7=0,"",H7))</f>
        <v/>
      </c>
      <c r="M30" s="73">
        <f>IF(ISBLANK(L7),0,L7)</f>
        <v>0</v>
      </c>
      <c r="N30" s="73">
        <f>IF(ISBLANK(H15),0,H15)</f>
        <v>0</v>
      </c>
      <c r="O30" s="76">
        <f>H7</f>
        <v>0</v>
      </c>
      <c r="P30" s="75" t="str">
        <f t="shared" si="0"/>
        <v/>
      </c>
      <c r="Q30" s="73">
        <f>IF(O30=0,,IF(MAX(O$28:O$31)=O30,,1))</f>
        <v>0</v>
      </c>
      <c r="R30" s="73">
        <f>IF(ISBLANK(C15),0,1)</f>
        <v>1</v>
      </c>
      <c r="S30" s="73">
        <f>IF(ISBLANK(H15),0,1)</f>
        <v>1</v>
      </c>
      <c r="T30" s="73">
        <f>IF(ISBLANK(L13),0,1)</f>
        <v>1</v>
      </c>
      <c r="U30" s="73">
        <f>IF(MIN(M28:N31)=MAX(M28:N31),0,1)</f>
        <v>0</v>
      </c>
      <c r="V30" s="74"/>
      <c r="W30" s="74"/>
      <c r="X30" s="74"/>
      <c r="Y30" s="74"/>
      <c r="Z30" s="71"/>
      <c r="AA30" s="66"/>
      <c r="AB30" s="66"/>
      <c r="AC30" s="66"/>
    </row>
    <row r="31" spans="2:29">
      <c r="F31" s="66"/>
      <c r="G31" s="66"/>
      <c r="H31" s="71"/>
      <c r="I31" s="71"/>
      <c r="J31" s="71"/>
      <c r="K31" s="73">
        <f>IF(H13=0,,1)</f>
        <v>1</v>
      </c>
      <c r="L31" s="73">
        <f>IF(ISBLANK(H13),"",IF(H13=0,"",H13))</f>
        <v>2</v>
      </c>
      <c r="M31" s="73">
        <f>IF(ISBLANK(L13),0,L13)</f>
        <v>0</v>
      </c>
      <c r="N31" s="73">
        <f>IF(ISBLANK(H19),0,H19)</f>
        <v>0</v>
      </c>
      <c r="O31" s="76">
        <f>H13</f>
        <v>2</v>
      </c>
      <c r="P31" s="75">
        <f t="shared" si="0"/>
        <v>2</v>
      </c>
      <c r="Q31" s="73">
        <f>IF(O31=0,,IF(MAX(O$28:O$31)=O31,,1))</f>
        <v>0</v>
      </c>
      <c r="R31" s="73">
        <f>IF(ISBLANK(C19),0,1)</f>
        <v>1</v>
      </c>
      <c r="S31" s="73">
        <f>IF(ISBLANK(H19),0,1)</f>
        <v>1</v>
      </c>
      <c r="T31" s="73">
        <f>IF(ISBLANK(J13),0,1)</f>
        <v>1</v>
      </c>
      <c r="U31" s="74">
        <f>IF(SUM(M28:N31)&gt;0,IF(SUM(K28:K31)&gt;0,1,0),0)</f>
        <v>0</v>
      </c>
      <c r="V31" s="74"/>
      <c r="W31" s="74"/>
      <c r="X31" s="74"/>
      <c r="Y31" s="74"/>
      <c r="Z31" s="71"/>
      <c r="AA31" s="66"/>
      <c r="AB31" s="66"/>
      <c r="AC31" s="66"/>
    </row>
    <row r="32" spans="2:29">
      <c r="F32" s="66"/>
      <c r="G32" s="66"/>
      <c r="H32" s="71"/>
      <c r="I32" s="71"/>
      <c r="J32" s="71"/>
      <c r="K32" s="74">
        <f>SUM(K28:K31)</f>
        <v>2</v>
      </c>
      <c r="L32" s="74">
        <f>SUM(L28:L31)</f>
        <v>4</v>
      </c>
      <c r="M32" s="74"/>
      <c r="N32" s="74"/>
      <c r="O32" s="76">
        <f>MAX(O28:O31)</f>
        <v>2</v>
      </c>
      <c r="P32" s="76">
        <f>MIN(P28:P31)</f>
        <v>2</v>
      </c>
      <c r="Q32" s="73">
        <f>SUM(Q27:Q31)</f>
        <v>0</v>
      </c>
      <c r="R32" s="73">
        <f>SUM(R28:T31)</f>
        <v>12</v>
      </c>
      <c r="S32" s="74">
        <f>SUM(C7,C15,C13,C19,H7,H13,H15,H19,J13,J7,L7,L13)</f>
        <v>4</v>
      </c>
      <c r="T32" s="74"/>
      <c r="U32" s="74">
        <f>SUM(U28:U31)</f>
        <v>1</v>
      </c>
      <c r="V32" s="74"/>
      <c r="W32" s="74"/>
      <c r="X32" s="74"/>
      <c r="Y32" s="74"/>
      <c r="Z32" s="71"/>
      <c r="AA32" s="66"/>
      <c r="AB32" s="66"/>
      <c r="AC32" s="66"/>
    </row>
    <row r="33" spans="6:29">
      <c r="F33" s="66"/>
      <c r="G33" s="66"/>
      <c r="H33" s="71"/>
      <c r="I33" s="71"/>
      <c r="J33" s="71"/>
      <c r="K33" s="74"/>
      <c r="L33" s="74" t="str">
        <f>IF(U32=0,IF(R32=0,"全周Ｃ0.2～0.3",CONCATENATE(K32,"-C",O32)),"本指示図が必要です")</f>
        <v>本指示図が必要です</v>
      </c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1"/>
      <c r="AA33" s="66"/>
      <c r="AB33" s="66"/>
      <c r="AC33" s="66"/>
    </row>
    <row r="34" spans="6:29">
      <c r="F34" s="66"/>
      <c r="G34" s="66"/>
      <c r="H34" s="71"/>
      <c r="I34" s="71"/>
      <c r="J34" s="71"/>
      <c r="K34" s="74"/>
      <c r="L34" s="74">
        <f>IF(COUNT(C7,C15,C13,C19,H7,H13,H15,H19,J7,J13,L7,L13)=12,IF(SUM(C7,C15,C13,C19,H7,H13,H15,H19,J7,J13,L7,L13)=0,"メンナシ",0),0)</f>
        <v>0</v>
      </c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1"/>
      <c r="AA34" s="66"/>
      <c r="AB34" s="66"/>
      <c r="AC34" s="66"/>
    </row>
    <row r="35" spans="6:29">
      <c r="F35" s="66"/>
      <c r="G35" s="66"/>
      <c r="H35" s="71"/>
      <c r="I35" s="71"/>
      <c r="J35" s="71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1"/>
      <c r="AA35" s="66"/>
      <c r="AB35" s="66"/>
      <c r="AC35" s="66"/>
    </row>
    <row r="36" spans="6:29">
      <c r="F36" s="66"/>
      <c r="G36" s="66"/>
      <c r="H36" s="71"/>
      <c r="I36" s="71"/>
      <c r="J36" s="71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66"/>
      <c r="AA36" s="66"/>
      <c r="AB36" s="66"/>
    </row>
    <row r="37" spans="6:29">
      <c r="F37" s="66"/>
      <c r="G37" s="66"/>
      <c r="H37" s="71"/>
      <c r="I37" s="71"/>
      <c r="J37" s="71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66"/>
      <c r="AA37" s="66"/>
      <c r="AB37" s="66"/>
    </row>
    <row r="38" spans="6:29">
      <c r="F38" s="66"/>
      <c r="G38" s="66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66"/>
      <c r="AA38" s="66"/>
    </row>
    <row r="39" spans="6:29">
      <c r="F39" s="66"/>
      <c r="G39" s="66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66"/>
      <c r="AA39" s="66"/>
    </row>
    <row r="40" spans="6:29"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</row>
    <row r="41" spans="6:29"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</row>
    <row r="42" spans="6:29"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</row>
    <row r="43" spans="6:29"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</row>
    <row r="44" spans="6:29"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pans="6:29"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pans="6:29"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pans="6:29"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  <row r="48" spans="6:29"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</row>
    <row r="49" spans="6:27"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pans="6:27"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pans="6:27"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pans="6:27"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pans="6:27"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</row>
    <row r="54" spans="6:27"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6:27"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</row>
    <row r="56" spans="6:27"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pans="6:27"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pans="6:27"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</row>
    <row r="59" spans="6:27"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</row>
    <row r="60" spans="6:27"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6:27"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pans="6:27"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pans="6:27"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pans="6:27"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6:27"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</row>
    <row r="66" spans="6:27"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</row>
    <row r="67" spans="6:27"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</row>
    <row r="68" spans="6:27"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pans="6:27"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pans="6:27"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</row>
    <row r="71" spans="6:27"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</row>
    <row r="72" spans="6:27"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6:27"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6:27"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6:27"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6:27"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6:27"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6:27"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6:27"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6:27"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8:26"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8:26"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8:26"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8:26"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8:26"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8:26"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8:26"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</sheetData>
  <mergeCells count="10">
    <mergeCell ref="Q16:R16"/>
    <mergeCell ref="D20:G20"/>
    <mergeCell ref="E8:F8"/>
    <mergeCell ref="B4:D4"/>
    <mergeCell ref="B5:D5"/>
    <mergeCell ref="D7:G7"/>
    <mergeCell ref="B8:B12"/>
    <mergeCell ref="M8:M12"/>
    <mergeCell ref="E9:F10"/>
    <mergeCell ref="D11:G11"/>
  </mergeCells>
  <phoneticPr fontId="1"/>
  <dataValidations count="1">
    <dataValidation imeMode="off" allowBlank="1" showInputMessage="1" showErrorMessage="1" sqref="E5:G5 JA22:JC22 SW22:SY22 ACS22:ACU22 AMO22:AMQ22 AWK22:AWM22 BGG22:BGI22 BQC22:BQE22 BZY22:CAA22 CJU22:CJW22 CTQ22:CTS22 DDM22:DDO22 DNI22:DNK22 DXE22:DXG22 EHA22:EHC22 EQW22:EQY22 FAS22:FAU22 FKO22:FKQ22 FUK22:FUM22 GEG22:GEI22 GOC22:GOE22 GXY22:GYA22 HHU22:HHW22 HRQ22:HRS22 IBM22:IBO22 ILI22:ILK22 IVE22:IVG22 JFA22:JFC22 JOW22:JOY22 JYS22:JYU22 KIO22:KIQ22 KSK22:KSM22 LCG22:LCI22 LMC22:LME22 LVY22:LWA22 MFU22:MFW22 MPQ22:MPS22 MZM22:MZO22 NJI22:NJK22 NTE22:NTG22 ODA22:ODC22 OMW22:OMY22 OWS22:OWU22 PGO22:PGQ22 PQK22:PQM22 QAG22:QAI22 QKC22:QKE22 QTY22:QUA22 RDU22:RDW22 RNQ22:RNS22 RXM22:RXO22 SHI22:SHK22 SRE22:SRG22 TBA22:TBC22 TKW22:TKY22 TUS22:TUU22 UEO22:UEQ22 UOK22:UOM22 UYG22:UYI22 VIC22:VIE22 VRY22:VSA22 WBU22:WBW22 WLQ22:WLS22 WVM22:WVO22 D65558:F65558 JA65558:JC65558 SW65558:SY65558 ACS65558:ACU65558 AMO65558:AMQ65558 AWK65558:AWM65558 BGG65558:BGI65558 BQC65558:BQE65558 BZY65558:CAA65558 CJU65558:CJW65558 CTQ65558:CTS65558 DDM65558:DDO65558 DNI65558:DNK65558 DXE65558:DXG65558 EHA65558:EHC65558 EQW65558:EQY65558 FAS65558:FAU65558 FKO65558:FKQ65558 FUK65558:FUM65558 GEG65558:GEI65558 GOC65558:GOE65558 GXY65558:GYA65558 HHU65558:HHW65558 HRQ65558:HRS65558 IBM65558:IBO65558 ILI65558:ILK65558 IVE65558:IVG65558 JFA65558:JFC65558 JOW65558:JOY65558 JYS65558:JYU65558 KIO65558:KIQ65558 KSK65558:KSM65558 LCG65558:LCI65558 LMC65558:LME65558 LVY65558:LWA65558 MFU65558:MFW65558 MPQ65558:MPS65558 MZM65558:MZO65558 NJI65558:NJK65558 NTE65558:NTG65558 ODA65558:ODC65558 OMW65558:OMY65558 OWS65558:OWU65558 PGO65558:PGQ65558 PQK65558:PQM65558 QAG65558:QAI65558 QKC65558:QKE65558 QTY65558:QUA65558 RDU65558:RDW65558 RNQ65558:RNS65558 RXM65558:RXO65558 SHI65558:SHK65558 SRE65558:SRG65558 TBA65558:TBC65558 TKW65558:TKY65558 TUS65558:TUU65558 UEO65558:UEQ65558 UOK65558:UOM65558 UYG65558:UYI65558 VIC65558:VIE65558 VRY65558:VSA65558 WBU65558:WBW65558 WLQ65558:WLS65558 WVM65558:WVO65558 D131094:F131094 JA131094:JC131094 SW131094:SY131094 ACS131094:ACU131094 AMO131094:AMQ131094 AWK131094:AWM131094 BGG131094:BGI131094 BQC131094:BQE131094 BZY131094:CAA131094 CJU131094:CJW131094 CTQ131094:CTS131094 DDM131094:DDO131094 DNI131094:DNK131094 DXE131094:DXG131094 EHA131094:EHC131094 EQW131094:EQY131094 FAS131094:FAU131094 FKO131094:FKQ131094 FUK131094:FUM131094 GEG131094:GEI131094 GOC131094:GOE131094 GXY131094:GYA131094 HHU131094:HHW131094 HRQ131094:HRS131094 IBM131094:IBO131094 ILI131094:ILK131094 IVE131094:IVG131094 JFA131094:JFC131094 JOW131094:JOY131094 JYS131094:JYU131094 KIO131094:KIQ131094 KSK131094:KSM131094 LCG131094:LCI131094 LMC131094:LME131094 LVY131094:LWA131094 MFU131094:MFW131094 MPQ131094:MPS131094 MZM131094:MZO131094 NJI131094:NJK131094 NTE131094:NTG131094 ODA131094:ODC131094 OMW131094:OMY131094 OWS131094:OWU131094 PGO131094:PGQ131094 PQK131094:PQM131094 QAG131094:QAI131094 QKC131094:QKE131094 QTY131094:QUA131094 RDU131094:RDW131094 RNQ131094:RNS131094 RXM131094:RXO131094 SHI131094:SHK131094 SRE131094:SRG131094 TBA131094:TBC131094 TKW131094:TKY131094 TUS131094:TUU131094 UEO131094:UEQ131094 UOK131094:UOM131094 UYG131094:UYI131094 VIC131094:VIE131094 VRY131094:VSA131094 WBU131094:WBW131094 WLQ131094:WLS131094 WVM131094:WVO131094 D196630:F196630 JA196630:JC196630 SW196630:SY196630 ACS196630:ACU196630 AMO196630:AMQ196630 AWK196630:AWM196630 BGG196630:BGI196630 BQC196630:BQE196630 BZY196630:CAA196630 CJU196630:CJW196630 CTQ196630:CTS196630 DDM196630:DDO196630 DNI196630:DNK196630 DXE196630:DXG196630 EHA196630:EHC196630 EQW196630:EQY196630 FAS196630:FAU196630 FKO196630:FKQ196630 FUK196630:FUM196630 GEG196630:GEI196630 GOC196630:GOE196630 GXY196630:GYA196630 HHU196630:HHW196630 HRQ196630:HRS196630 IBM196630:IBO196630 ILI196630:ILK196630 IVE196630:IVG196630 JFA196630:JFC196630 JOW196630:JOY196630 JYS196630:JYU196630 KIO196630:KIQ196630 KSK196630:KSM196630 LCG196630:LCI196630 LMC196630:LME196630 LVY196630:LWA196630 MFU196630:MFW196630 MPQ196630:MPS196630 MZM196630:MZO196630 NJI196630:NJK196630 NTE196630:NTG196630 ODA196630:ODC196630 OMW196630:OMY196630 OWS196630:OWU196630 PGO196630:PGQ196630 PQK196630:PQM196630 QAG196630:QAI196630 QKC196630:QKE196630 QTY196630:QUA196630 RDU196630:RDW196630 RNQ196630:RNS196630 RXM196630:RXO196630 SHI196630:SHK196630 SRE196630:SRG196630 TBA196630:TBC196630 TKW196630:TKY196630 TUS196630:TUU196630 UEO196630:UEQ196630 UOK196630:UOM196630 UYG196630:UYI196630 VIC196630:VIE196630 VRY196630:VSA196630 WBU196630:WBW196630 WLQ196630:WLS196630 WVM196630:WVO196630 D262166:F262166 JA262166:JC262166 SW262166:SY262166 ACS262166:ACU262166 AMO262166:AMQ262166 AWK262166:AWM262166 BGG262166:BGI262166 BQC262166:BQE262166 BZY262166:CAA262166 CJU262166:CJW262166 CTQ262166:CTS262166 DDM262166:DDO262166 DNI262166:DNK262166 DXE262166:DXG262166 EHA262166:EHC262166 EQW262166:EQY262166 FAS262166:FAU262166 FKO262166:FKQ262166 FUK262166:FUM262166 GEG262166:GEI262166 GOC262166:GOE262166 GXY262166:GYA262166 HHU262166:HHW262166 HRQ262166:HRS262166 IBM262166:IBO262166 ILI262166:ILK262166 IVE262166:IVG262166 JFA262166:JFC262166 JOW262166:JOY262166 JYS262166:JYU262166 KIO262166:KIQ262166 KSK262166:KSM262166 LCG262166:LCI262166 LMC262166:LME262166 LVY262166:LWA262166 MFU262166:MFW262166 MPQ262166:MPS262166 MZM262166:MZO262166 NJI262166:NJK262166 NTE262166:NTG262166 ODA262166:ODC262166 OMW262166:OMY262166 OWS262166:OWU262166 PGO262166:PGQ262166 PQK262166:PQM262166 QAG262166:QAI262166 QKC262166:QKE262166 QTY262166:QUA262166 RDU262166:RDW262166 RNQ262166:RNS262166 RXM262166:RXO262166 SHI262166:SHK262166 SRE262166:SRG262166 TBA262166:TBC262166 TKW262166:TKY262166 TUS262166:TUU262166 UEO262166:UEQ262166 UOK262166:UOM262166 UYG262166:UYI262166 VIC262166:VIE262166 VRY262166:VSA262166 WBU262166:WBW262166 WLQ262166:WLS262166 WVM262166:WVO262166 D327702:F327702 JA327702:JC327702 SW327702:SY327702 ACS327702:ACU327702 AMO327702:AMQ327702 AWK327702:AWM327702 BGG327702:BGI327702 BQC327702:BQE327702 BZY327702:CAA327702 CJU327702:CJW327702 CTQ327702:CTS327702 DDM327702:DDO327702 DNI327702:DNK327702 DXE327702:DXG327702 EHA327702:EHC327702 EQW327702:EQY327702 FAS327702:FAU327702 FKO327702:FKQ327702 FUK327702:FUM327702 GEG327702:GEI327702 GOC327702:GOE327702 GXY327702:GYA327702 HHU327702:HHW327702 HRQ327702:HRS327702 IBM327702:IBO327702 ILI327702:ILK327702 IVE327702:IVG327702 JFA327702:JFC327702 JOW327702:JOY327702 JYS327702:JYU327702 KIO327702:KIQ327702 KSK327702:KSM327702 LCG327702:LCI327702 LMC327702:LME327702 LVY327702:LWA327702 MFU327702:MFW327702 MPQ327702:MPS327702 MZM327702:MZO327702 NJI327702:NJK327702 NTE327702:NTG327702 ODA327702:ODC327702 OMW327702:OMY327702 OWS327702:OWU327702 PGO327702:PGQ327702 PQK327702:PQM327702 QAG327702:QAI327702 QKC327702:QKE327702 QTY327702:QUA327702 RDU327702:RDW327702 RNQ327702:RNS327702 RXM327702:RXO327702 SHI327702:SHK327702 SRE327702:SRG327702 TBA327702:TBC327702 TKW327702:TKY327702 TUS327702:TUU327702 UEO327702:UEQ327702 UOK327702:UOM327702 UYG327702:UYI327702 VIC327702:VIE327702 VRY327702:VSA327702 WBU327702:WBW327702 WLQ327702:WLS327702 WVM327702:WVO327702 D393238:F393238 JA393238:JC393238 SW393238:SY393238 ACS393238:ACU393238 AMO393238:AMQ393238 AWK393238:AWM393238 BGG393238:BGI393238 BQC393238:BQE393238 BZY393238:CAA393238 CJU393238:CJW393238 CTQ393238:CTS393238 DDM393238:DDO393238 DNI393238:DNK393238 DXE393238:DXG393238 EHA393238:EHC393238 EQW393238:EQY393238 FAS393238:FAU393238 FKO393238:FKQ393238 FUK393238:FUM393238 GEG393238:GEI393238 GOC393238:GOE393238 GXY393238:GYA393238 HHU393238:HHW393238 HRQ393238:HRS393238 IBM393238:IBO393238 ILI393238:ILK393238 IVE393238:IVG393238 JFA393238:JFC393238 JOW393238:JOY393238 JYS393238:JYU393238 KIO393238:KIQ393238 KSK393238:KSM393238 LCG393238:LCI393238 LMC393238:LME393238 LVY393238:LWA393238 MFU393238:MFW393238 MPQ393238:MPS393238 MZM393238:MZO393238 NJI393238:NJK393238 NTE393238:NTG393238 ODA393238:ODC393238 OMW393238:OMY393238 OWS393238:OWU393238 PGO393238:PGQ393238 PQK393238:PQM393238 QAG393238:QAI393238 QKC393238:QKE393238 QTY393238:QUA393238 RDU393238:RDW393238 RNQ393238:RNS393238 RXM393238:RXO393238 SHI393238:SHK393238 SRE393238:SRG393238 TBA393238:TBC393238 TKW393238:TKY393238 TUS393238:TUU393238 UEO393238:UEQ393238 UOK393238:UOM393238 UYG393238:UYI393238 VIC393238:VIE393238 VRY393238:VSA393238 WBU393238:WBW393238 WLQ393238:WLS393238 WVM393238:WVO393238 D458774:F458774 JA458774:JC458774 SW458774:SY458774 ACS458774:ACU458774 AMO458774:AMQ458774 AWK458774:AWM458774 BGG458774:BGI458774 BQC458774:BQE458774 BZY458774:CAA458774 CJU458774:CJW458774 CTQ458774:CTS458774 DDM458774:DDO458774 DNI458774:DNK458774 DXE458774:DXG458774 EHA458774:EHC458774 EQW458774:EQY458774 FAS458774:FAU458774 FKO458774:FKQ458774 FUK458774:FUM458774 GEG458774:GEI458774 GOC458774:GOE458774 GXY458774:GYA458774 HHU458774:HHW458774 HRQ458774:HRS458774 IBM458774:IBO458774 ILI458774:ILK458774 IVE458774:IVG458774 JFA458774:JFC458774 JOW458774:JOY458774 JYS458774:JYU458774 KIO458774:KIQ458774 KSK458774:KSM458774 LCG458774:LCI458774 LMC458774:LME458774 LVY458774:LWA458774 MFU458774:MFW458774 MPQ458774:MPS458774 MZM458774:MZO458774 NJI458774:NJK458774 NTE458774:NTG458774 ODA458774:ODC458774 OMW458774:OMY458774 OWS458774:OWU458774 PGO458774:PGQ458774 PQK458774:PQM458774 QAG458774:QAI458774 QKC458774:QKE458774 QTY458774:QUA458774 RDU458774:RDW458774 RNQ458774:RNS458774 RXM458774:RXO458774 SHI458774:SHK458774 SRE458774:SRG458774 TBA458774:TBC458774 TKW458774:TKY458774 TUS458774:TUU458774 UEO458774:UEQ458774 UOK458774:UOM458774 UYG458774:UYI458774 VIC458774:VIE458774 VRY458774:VSA458774 WBU458774:WBW458774 WLQ458774:WLS458774 WVM458774:WVO458774 D524310:F524310 JA524310:JC524310 SW524310:SY524310 ACS524310:ACU524310 AMO524310:AMQ524310 AWK524310:AWM524310 BGG524310:BGI524310 BQC524310:BQE524310 BZY524310:CAA524310 CJU524310:CJW524310 CTQ524310:CTS524310 DDM524310:DDO524310 DNI524310:DNK524310 DXE524310:DXG524310 EHA524310:EHC524310 EQW524310:EQY524310 FAS524310:FAU524310 FKO524310:FKQ524310 FUK524310:FUM524310 GEG524310:GEI524310 GOC524310:GOE524310 GXY524310:GYA524310 HHU524310:HHW524310 HRQ524310:HRS524310 IBM524310:IBO524310 ILI524310:ILK524310 IVE524310:IVG524310 JFA524310:JFC524310 JOW524310:JOY524310 JYS524310:JYU524310 KIO524310:KIQ524310 KSK524310:KSM524310 LCG524310:LCI524310 LMC524310:LME524310 LVY524310:LWA524310 MFU524310:MFW524310 MPQ524310:MPS524310 MZM524310:MZO524310 NJI524310:NJK524310 NTE524310:NTG524310 ODA524310:ODC524310 OMW524310:OMY524310 OWS524310:OWU524310 PGO524310:PGQ524310 PQK524310:PQM524310 QAG524310:QAI524310 QKC524310:QKE524310 QTY524310:QUA524310 RDU524310:RDW524310 RNQ524310:RNS524310 RXM524310:RXO524310 SHI524310:SHK524310 SRE524310:SRG524310 TBA524310:TBC524310 TKW524310:TKY524310 TUS524310:TUU524310 UEO524310:UEQ524310 UOK524310:UOM524310 UYG524310:UYI524310 VIC524310:VIE524310 VRY524310:VSA524310 WBU524310:WBW524310 WLQ524310:WLS524310 WVM524310:WVO524310 D589846:F589846 JA589846:JC589846 SW589846:SY589846 ACS589846:ACU589846 AMO589846:AMQ589846 AWK589846:AWM589846 BGG589846:BGI589846 BQC589846:BQE589846 BZY589846:CAA589846 CJU589846:CJW589846 CTQ589846:CTS589846 DDM589846:DDO589846 DNI589846:DNK589846 DXE589846:DXG589846 EHA589846:EHC589846 EQW589846:EQY589846 FAS589846:FAU589846 FKO589846:FKQ589846 FUK589846:FUM589846 GEG589846:GEI589846 GOC589846:GOE589846 GXY589846:GYA589846 HHU589846:HHW589846 HRQ589846:HRS589846 IBM589846:IBO589846 ILI589846:ILK589846 IVE589846:IVG589846 JFA589846:JFC589846 JOW589846:JOY589846 JYS589846:JYU589846 KIO589846:KIQ589846 KSK589846:KSM589846 LCG589846:LCI589846 LMC589846:LME589846 LVY589846:LWA589846 MFU589846:MFW589846 MPQ589846:MPS589846 MZM589846:MZO589846 NJI589846:NJK589846 NTE589846:NTG589846 ODA589846:ODC589846 OMW589846:OMY589846 OWS589846:OWU589846 PGO589846:PGQ589846 PQK589846:PQM589846 QAG589846:QAI589846 QKC589846:QKE589846 QTY589846:QUA589846 RDU589846:RDW589846 RNQ589846:RNS589846 RXM589846:RXO589846 SHI589846:SHK589846 SRE589846:SRG589846 TBA589846:TBC589846 TKW589846:TKY589846 TUS589846:TUU589846 UEO589846:UEQ589846 UOK589846:UOM589846 UYG589846:UYI589846 VIC589846:VIE589846 VRY589846:VSA589846 WBU589846:WBW589846 WLQ589846:WLS589846 WVM589846:WVO589846 D655382:F655382 JA655382:JC655382 SW655382:SY655382 ACS655382:ACU655382 AMO655382:AMQ655382 AWK655382:AWM655382 BGG655382:BGI655382 BQC655382:BQE655382 BZY655382:CAA655382 CJU655382:CJW655382 CTQ655382:CTS655382 DDM655382:DDO655382 DNI655382:DNK655382 DXE655382:DXG655382 EHA655382:EHC655382 EQW655382:EQY655382 FAS655382:FAU655382 FKO655382:FKQ655382 FUK655382:FUM655382 GEG655382:GEI655382 GOC655382:GOE655382 GXY655382:GYA655382 HHU655382:HHW655382 HRQ655382:HRS655382 IBM655382:IBO655382 ILI655382:ILK655382 IVE655382:IVG655382 JFA655382:JFC655382 JOW655382:JOY655382 JYS655382:JYU655382 KIO655382:KIQ655382 KSK655382:KSM655382 LCG655382:LCI655382 LMC655382:LME655382 LVY655382:LWA655382 MFU655382:MFW655382 MPQ655382:MPS655382 MZM655382:MZO655382 NJI655382:NJK655382 NTE655382:NTG655382 ODA655382:ODC655382 OMW655382:OMY655382 OWS655382:OWU655382 PGO655382:PGQ655382 PQK655382:PQM655382 QAG655382:QAI655382 QKC655382:QKE655382 QTY655382:QUA655382 RDU655382:RDW655382 RNQ655382:RNS655382 RXM655382:RXO655382 SHI655382:SHK655382 SRE655382:SRG655382 TBA655382:TBC655382 TKW655382:TKY655382 TUS655382:TUU655382 UEO655382:UEQ655382 UOK655382:UOM655382 UYG655382:UYI655382 VIC655382:VIE655382 VRY655382:VSA655382 WBU655382:WBW655382 WLQ655382:WLS655382 WVM655382:WVO655382 D720918:F720918 JA720918:JC720918 SW720918:SY720918 ACS720918:ACU720918 AMO720918:AMQ720918 AWK720918:AWM720918 BGG720918:BGI720918 BQC720918:BQE720918 BZY720918:CAA720918 CJU720918:CJW720918 CTQ720918:CTS720918 DDM720918:DDO720918 DNI720918:DNK720918 DXE720918:DXG720918 EHA720918:EHC720918 EQW720918:EQY720918 FAS720918:FAU720918 FKO720918:FKQ720918 FUK720918:FUM720918 GEG720918:GEI720918 GOC720918:GOE720918 GXY720918:GYA720918 HHU720918:HHW720918 HRQ720918:HRS720918 IBM720918:IBO720918 ILI720918:ILK720918 IVE720918:IVG720918 JFA720918:JFC720918 JOW720918:JOY720918 JYS720918:JYU720918 KIO720918:KIQ720918 KSK720918:KSM720918 LCG720918:LCI720918 LMC720918:LME720918 LVY720918:LWA720918 MFU720918:MFW720918 MPQ720918:MPS720918 MZM720918:MZO720918 NJI720918:NJK720918 NTE720918:NTG720918 ODA720918:ODC720918 OMW720918:OMY720918 OWS720918:OWU720918 PGO720918:PGQ720918 PQK720918:PQM720918 QAG720918:QAI720918 QKC720918:QKE720918 QTY720918:QUA720918 RDU720918:RDW720918 RNQ720918:RNS720918 RXM720918:RXO720918 SHI720918:SHK720918 SRE720918:SRG720918 TBA720918:TBC720918 TKW720918:TKY720918 TUS720918:TUU720918 UEO720918:UEQ720918 UOK720918:UOM720918 UYG720918:UYI720918 VIC720918:VIE720918 VRY720918:VSA720918 WBU720918:WBW720918 WLQ720918:WLS720918 WVM720918:WVO720918 D786454:F786454 JA786454:JC786454 SW786454:SY786454 ACS786454:ACU786454 AMO786454:AMQ786454 AWK786454:AWM786454 BGG786454:BGI786454 BQC786454:BQE786454 BZY786454:CAA786454 CJU786454:CJW786454 CTQ786454:CTS786454 DDM786454:DDO786454 DNI786454:DNK786454 DXE786454:DXG786454 EHA786454:EHC786454 EQW786454:EQY786454 FAS786454:FAU786454 FKO786454:FKQ786454 FUK786454:FUM786454 GEG786454:GEI786454 GOC786454:GOE786454 GXY786454:GYA786454 HHU786454:HHW786454 HRQ786454:HRS786454 IBM786454:IBO786454 ILI786454:ILK786454 IVE786454:IVG786454 JFA786454:JFC786454 JOW786454:JOY786454 JYS786454:JYU786454 KIO786454:KIQ786454 KSK786454:KSM786454 LCG786454:LCI786454 LMC786454:LME786454 LVY786454:LWA786454 MFU786454:MFW786454 MPQ786454:MPS786454 MZM786454:MZO786454 NJI786454:NJK786454 NTE786454:NTG786454 ODA786454:ODC786454 OMW786454:OMY786454 OWS786454:OWU786454 PGO786454:PGQ786454 PQK786454:PQM786454 QAG786454:QAI786454 QKC786454:QKE786454 QTY786454:QUA786454 RDU786454:RDW786454 RNQ786454:RNS786454 RXM786454:RXO786454 SHI786454:SHK786454 SRE786454:SRG786454 TBA786454:TBC786454 TKW786454:TKY786454 TUS786454:TUU786454 UEO786454:UEQ786454 UOK786454:UOM786454 UYG786454:UYI786454 VIC786454:VIE786454 VRY786454:VSA786454 WBU786454:WBW786454 WLQ786454:WLS786454 WVM786454:WVO786454 D851990:F851990 JA851990:JC851990 SW851990:SY851990 ACS851990:ACU851990 AMO851990:AMQ851990 AWK851990:AWM851990 BGG851990:BGI851990 BQC851990:BQE851990 BZY851990:CAA851990 CJU851990:CJW851990 CTQ851990:CTS851990 DDM851990:DDO851990 DNI851990:DNK851990 DXE851990:DXG851990 EHA851990:EHC851990 EQW851990:EQY851990 FAS851990:FAU851990 FKO851990:FKQ851990 FUK851990:FUM851990 GEG851990:GEI851990 GOC851990:GOE851990 GXY851990:GYA851990 HHU851990:HHW851990 HRQ851990:HRS851990 IBM851990:IBO851990 ILI851990:ILK851990 IVE851990:IVG851990 JFA851990:JFC851990 JOW851990:JOY851990 JYS851990:JYU851990 KIO851990:KIQ851990 KSK851990:KSM851990 LCG851990:LCI851990 LMC851990:LME851990 LVY851990:LWA851990 MFU851990:MFW851990 MPQ851990:MPS851990 MZM851990:MZO851990 NJI851990:NJK851990 NTE851990:NTG851990 ODA851990:ODC851990 OMW851990:OMY851990 OWS851990:OWU851990 PGO851990:PGQ851990 PQK851990:PQM851990 QAG851990:QAI851990 QKC851990:QKE851990 QTY851990:QUA851990 RDU851990:RDW851990 RNQ851990:RNS851990 RXM851990:RXO851990 SHI851990:SHK851990 SRE851990:SRG851990 TBA851990:TBC851990 TKW851990:TKY851990 TUS851990:TUU851990 UEO851990:UEQ851990 UOK851990:UOM851990 UYG851990:UYI851990 VIC851990:VIE851990 VRY851990:VSA851990 WBU851990:WBW851990 WLQ851990:WLS851990 WVM851990:WVO851990 D917526:F917526 JA917526:JC917526 SW917526:SY917526 ACS917526:ACU917526 AMO917526:AMQ917526 AWK917526:AWM917526 BGG917526:BGI917526 BQC917526:BQE917526 BZY917526:CAA917526 CJU917526:CJW917526 CTQ917526:CTS917526 DDM917526:DDO917526 DNI917526:DNK917526 DXE917526:DXG917526 EHA917526:EHC917526 EQW917526:EQY917526 FAS917526:FAU917526 FKO917526:FKQ917526 FUK917526:FUM917526 GEG917526:GEI917526 GOC917526:GOE917526 GXY917526:GYA917526 HHU917526:HHW917526 HRQ917526:HRS917526 IBM917526:IBO917526 ILI917526:ILK917526 IVE917526:IVG917526 JFA917526:JFC917526 JOW917526:JOY917526 JYS917526:JYU917526 KIO917526:KIQ917526 KSK917526:KSM917526 LCG917526:LCI917526 LMC917526:LME917526 LVY917526:LWA917526 MFU917526:MFW917526 MPQ917526:MPS917526 MZM917526:MZO917526 NJI917526:NJK917526 NTE917526:NTG917526 ODA917526:ODC917526 OMW917526:OMY917526 OWS917526:OWU917526 PGO917526:PGQ917526 PQK917526:PQM917526 QAG917526:QAI917526 QKC917526:QKE917526 QTY917526:QUA917526 RDU917526:RDW917526 RNQ917526:RNS917526 RXM917526:RXO917526 SHI917526:SHK917526 SRE917526:SRG917526 TBA917526:TBC917526 TKW917526:TKY917526 TUS917526:TUU917526 UEO917526:UEQ917526 UOK917526:UOM917526 UYG917526:UYI917526 VIC917526:VIE917526 VRY917526:VSA917526 WBU917526:WBW917526 WLQ917526:WLS917526 WVM917526:WVO917526 D983062:F983062 JA983062:JC983062 SW983062:SY983062 ACS983062:ACU983062 AMO983062:AMQ983062 AWK983062:AWM983062 BGG983062:BGI983062 BQC983062:BQE983062 BZY983062:CAA983062 CJU983062:CJW983062 CTQ983062:CTS983062 DDM983062:DDO983062 DNI983062:DNK983062 DXE983062:DXG983062 EHA983062:EHC983062 EQW983062:EQY983062 FAS983062:FAU983062 FKO983062:FKQ983062 FUK983062:FUM983062 GEG983062:GEI983062 GOC983062:GOE983062 GXY983062:GYA983062 HHU983062:HHW983062 HRQ983062:HRS983062 IBM983062:IBO983062 ILI983062:ILK983062 IVE983062:IVG983062 JFA983062:JFC983062 JOW983062:JOY983062 JYS983062:JYU983062 KIO983062:KIQ983062 KSK983062:KSM983062 LCG983062:LCI983062 LMC983062:LME983062 LVY983062:LWA983062 MFU983062:MFW983062 MPQ983062:MPS983062 MZM983062:MZO983062 NJI983062:NJK983062 NTE983062:NTG983062 ODA983062:ODC983062 OMW983062:OMY983062 OWS983062:OWU983062 PGO983062:PGQ983062 PQK983062:PQM983062 QAG983062:QAI983062 QKC983062:QKE983062 QTY983062:QUA983062 RDU983062:RDW983062 RNQ983062:RNS983062 RXM983062:RXO983062 SHI983062:SHK983062 SRE983062:SRG983062 TBA983062:TBC983062 TKW983062:TKY983062 TUS983062:TUU983062 UEO983062:UEQ983062 UOK983062:UOM983062 UYG983062:UYI983062 VIC983062:VIE983062 VRY983062:VSA983062 WBU983062:WBW983062 WLQ983062:WLS983062 WVM983062:WVO983062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素材原紙</vt:lpstr>
      <vt:lpstr>F G原紙</vt:lpstr>
      <vt:lpstr>C取図</vt:lpstr>
      <vt:lpstr>素材記入例</vt:lpstr>
      <vt:lpstr>記入例</vt:lpstr>
      <vt:lpstr>C取図 記入例</vt:lpstr>
      <vt:lpstr>C取図!Print_Area</vt:lpstr>
      <vt:lpstr>'C取図 記入例'!Print_Area</vt:lpstr>
      <vt:lpstr>'F G原紙'!Print_Area</vt:lpstr>
      <vt:lpstr>記入例!Print_Area</vt:lpstr>
      <vt:lpstr>素材記入例!Print_Area</vt:lpstr>
      <vt:lpstr>素材原紙!Print_Area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SANWA531</dc:creator>
  <cp:lastModifiedBy>shindo</cp:lastModifiedBy>
  <cp:lastPrinted>2018-03-15T00:53:44Z</cp:lastPrinted>
  <dcterms:created xsi:type="dcterms:W3CDTF">2018-02-27T10:13:21Z</dcterms:created>
  <dcterms:modified xsi:type="dcterms:W3CDTF">2018-03-23T02:35:50Z</dcterms:modified>
</cp:coreProperties>
</file>